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lts" sheetId="1" state="visible" r:id="rId3"/>
    <sheet name="📊 Summary" sheetId="2" state="visible" r:id="rId4"/>
    <sheet name="📈 Charts" sheetId="3" state="visible" r:id="rId5"/>
    <sheet name="🔥 Monthly Heatmap" sheetId="4" state="visible" r:id="rId6"/>
    <sheet name="📉 Drawdown &amp; Run-Up" sheetId="5" state="visible" r:id="rId7"/>
    <sheet name="🎯 Odds &amp; Bet Types" sheetId="6" state="visible" r:id="rId8"/>
    <sheet name="📐 Consistency" sheetId="7" state="visible" r:id="rId9"/>
    <sheet name="⭐ Highlights" sheetId="8" state="visible" r:id="rId10"/>
    <sheet name="Futures" sheetId="9" state="visible" r:id="rId11"/>
    <sheet name="⚙️ Settle Bets" sheetId="10" state="visible" r:id="rId12"/>
    <sheet name="ℹ️ Methodology" sheetId="11" state="visible" r:id="rId13"/>
    <sheet name="2020 Bubble Daily" sheetId="12" state="visible" r:id="rId14"/>
    <sheet name="2020 Bubble Overall" sheetId="13" state="visible" r:id="rId15"/>
    <sheet name="2020-21 Daily" sheetId="14" state="visible" r:id="rId16"/>
    <sheet name="2020-21 Overall" sheetId="15" state="visible" r:id="rId17"/>
    <sheet name="2021-22 Daily" sheetId="16" state="visible" r:id="rId18"/>
    <sheet name="2021-22 Overall" sheetId="17" state="visible" r:id="rId19"/>
    <sheet name="2022-23 Daily" sheetId="18" state="visible" r:id="rId20"/>
    <sheet name="2022-23 Overall" sheetId="19" state="visible" r:id="rId21"/>
    <sheet name="2023-24 Daily (filled)" sheetId="20" state="visible" r:id="rId22"/>
    <sheet name="2023-24 Overall (filled)" sheetId="21" state="visible" r:id="rId23"/>
    <sheet name="2024-25 Daily" sheetId="22" state="visible" r:id="rId24"/>
    <sheet name="2024-25 Overall" sheetId="23" state="visible" r:id="rId25"/>
    <sheet name="2026 Daily" sheetId="24" state="visible" r:id="rId26"/>
    <sheet name="2026 Overall" sheetId="25" state="visible" r:id="rId27"/>
    <sheet name="Chart Data" sheetId="26" state="hidden" r:id="rId2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<sst xmlns="http://schemas.openxmlformats.org/spreadsheetml/2006/main" count="3843" uniqueCount="1893">
  <si>
    <t xml:space="preserve">#</t>
  </si>
  <si>
    <t xml:space="preserve">Date</t>
  </si>
  <si>
    <t xml:space="preserve">Stake (U)</t>
  </si>
  <si>
    <t xml:space="preserve">Collect (U)</t>
  </si>
  <si>
    <t xml:space="preserve">Profit (U)</t>
  </si>
  <si>
    <t xml:space="preserve">W/L</t>
  </si>
  <si>
    <t xml:space="preserve">Winners / Key Bets</t>
  </si>
  <si>
    <t xml:space="preserve">Running P/L</t>
  </si>
  <si>
    <t xml:space="preserve">2020 BUBBLE  ·  Jul – Oct 2020  ·  2019-20 season restart (Orlando bubble)</t>
  </si>
  <si>
    <t xml:space="preserve">L</t>
  </si>
  <si>
    <t xml:space="preserve">W</t>
  </si>
  <si>
    <t xml:space="preserve">Sacramento @ San Antonio Same Game Multi @$7</t>
  </si>
  <si>
    <t xml:space="preserve">Lillard SGM o26.5p, u4.5r, o7.5a @$7</t>
  </si>
  <si>
    <t xml:space="preserve">Rubio SGM u13.5p, o4.5r, o7.5a @$9.75</t>
  </si>
  <si>
    <t xml:space="preserve">SGA SGM o16.5p, u5.5r, u4.5a @$10.75</t>
  </si>
  <si>
    <t xml:space="preserve">Philadelphia 76ers 31+ @HOU @$301</t>
  </si>
  <si>
    <t xml:space="preserve">Gordon SGM u18.5p, o2.5r, u3.5a @$5; Middleton SGM u21.5p, o4.5r, o2.5a @$3.75</t>
  </si>
  <si>
    <t xml:space="preserve">Harris SGM o19.5p, u10.5r, u4.5a @$4.75; Siakam SGM u22.5p, o5.5r, o2.5a @$4.75</t>
  </si>
  <si>
    <t xml:space="preserve">Jokic SGM o23.5p, u11.5r u10.5a @$4.9; Conley SGM o17.5p, u4.5r, u6.5r @$4.35</t>
  </si>
  <si>
    <t xml:space="preserve">Jokic SGM o22.5p, u11.5r, u8.5a @$5.15; Conley SGM o16.5p, u4.4r, u5.5a @$4.75</t>
  </si>
  <si>
    <t xml:space="preserve">Utah @ Denver Both Score 80+ - No @$126; Mitchell SGM u33.5p, o3.5r, u7.5a @$4.33; Murray SGM u31.5p, u5.5r, u6.5a @$4; Harden SGM o29.5p, u8.5r, u8.5a @$3.75; Utah Jazz @ Denver Nuggets Both Score 100 - No @$3</t>
  </si>
  <si>
    <t xml:space="preserve">Herro SGM o13.5p, u5.5r, u5.5a @$3.6; Giannis SGM o27.5p, u17.5r, u7.5a @$3.3</t>
  </si>
  <si>
    <t xml:space="preserve">Kemba SGM o21.6p, u6.5r, u6.5a @$4.35</t>
  </si>
  <si>
    <t xml:space="preserve">Harden SGM o31.5p, u8.5r, u8.5a @$4.55</t>
  </si>
  <si>
    <t xml:space="preserve">Tatum SGM u25.5p, o6.5r, o2.5a @$4.35; LBJ SGM u28.5p, o5.5r, o6.5a @$3.25</t>
  </si>
  <si>
    <t xml:space="preserve">Duncan Robinson under 0.5 3PM @$71; Duncan Robinson Under 1.5 Alt Threes @$9; Series Betting Miami Heat v Milwaukee Bucks Miami @$6; Lakers @ Houston Both Score 100+ - No @$4</t>
  </si>
  <si>
    <t xml:space="preserve">Series Betting Nuggets vs Clippers - Nuggets @$10</t>
  </si>
  <si>
    <t xml:space="preserve">Nuggets Win @$3.25</t>
  </si>
  <si>
    <t xml:space="preserve">Bam SGM o19.5p, o9.5r, u6.5a @$5</t>
  </si>
  <si>
    <t xml:space="preserve">Jokic First Basket @$8; Bam SGM o19.5p, o9.5r, u6.5a @$4.5</t>
  </si>
  <si>
    <t xml:space="preserve">Butler SGM u24.5p, o6.5r, o5.5a @$8.75</t>
  </si>
  <si>
    <t xml:space="preserve">Jokic First Basket @$7.5</t>
  </si>
  <si>
    <t xml:space="preserve">Bam SGM o19.5p, o9.5r, u6.5a @$4.5</t>
  </si>
  <si>
    <t xml:space="preserve">AD SGM o27.5p, u10.5r, o3.5a @$6.5; Butler SGM o21.5p, u7.5r, u7.5a @$5</t>
  </si>
  <si>
    <t xml:space="preserve">2020-21 SEASON  ·  Dec 2020 – Jul 2021  ·  NBA</t>
  </si>
  <si>
    <t xml:space="preserve">CJ McCollum v Jazz @$10.25; Russell Westbrook v 76ers @$10; Victor Oladipo v Knicks @$3.25</t>
  </si>
  <si>
    <t xml:space="preserve">Russell Westbrook v Magic @$12.5; D'Angelo Russell v Jazz @$11.25; CJ McCollum v Rockets @$5</t>
  </si>
  <si>
    <t xml:space="preserve">Nikola Vucevic v Wizards @$3</t>
  </si>
  <si>
    <t xml:space="preserve">Steph Curry v Pistons @$8; Domantas Sabonis v Celtics @$7; Andre Drummond v Knicks @$6.25; Shai Gilgeous-Alexander v Magic @$5.25; Russell Westbrook v Wizards @$4.75</t>
  </si>
  <si>
    <t xml:space="preserve">DeMar DeRozan v Lakers @$9</t>
  </si>
  <si>
    <t xml:space="preserve">Nikola Vucevic v 76ers @$8; James Harden v Kings @$5</t>
  </si>
  <si>
    <t xml:space="preserve">Donovan Mitchell v Clippers @$8.75</t>
  </si>
  <si>
    <t xml:space="preserve">P</t>
  </si>
  <si>
    <t xml:space="preserve">Ben Simmons v Hornets @$7.5</t>
  </si>
  <si>
    <t xml:space="preserve">Donovan Mitchell v Spurs @$10.25</t>
  </si>
  <si>
    <t xml:space="preserve">Pascal Siakam v Celtics @$6.25; Domantas Sabonis v Pelicans @$4.33</t>
  </si>
  <si>
    <t xml:space="preserve">D'Angelo Russell v Nuggets @$9.25</t>
  </si>
  <si>
    <t xml:space="preserve">Andre Drummond v Grizzlies @$9.5</t>
  </si>
  <si>
    <t xml:space="preserve">Caris LeVert v Grizzlies @$12.5; Jayson Tatum v Wizards @$7.75</t>
  </si>
  <si>
    <t xml:space="preserve">DeMar DeRozan v Timberwolves @$10.25; CJ McCollum v Kings @$8</t>
  </si>
  <si>
    <t xml:space="preserve">Anthony Davis v Rockets @$5</t>
  </si>
  <si>
    <t xml:space="preserve">Devin Booker v Wizards @$7.5; Gordon Hayward v Knicks @$7.25</t>
  </si>
  <si>
    <t xml:space="preserve">Herro &amp; Duncan v 76ers @$20; Donovan Mitchell v Cavaliers @$6.5</t>
  </si>
  <si>
    <t xml:space="preserve">Julius Randle v Nets @$20.5</t>
  </si>
  <si>
    <t xml:space="preserve">Julius Randle v Cavaliers @$7.75; Shai Gilgeous-Alexander v Bulls @$6.5</t>
  </si>
  <si>
    <t xml:space="preserve">Ben Simmons v Grizzlies @$12</t>
  </si>
  <si>
    <t xml:space="preserve">Domantas Sabonis v Clippers @$4.5</t>
  </si>
  <si>
    <t xml:space="preserve">D'Angelo Russell v Hawks @$12.5; Zach LaVine v Rockets @$5.25</t>
  </si>
  <si>
    <t xml:space="preserve">Trae Young v Pistons @$6.75</t>
  </si>
  <si>
    <t xml:space="preserve">Devin Booker v Nuggets @$14.75; Gordon Hayward v Bulls @$6.5; Shai Gilgeous-Alexander v Clippers @$5.25; Andre Drummond v Nets @$5; DeMar DeRozan v Mavericks @$5 (+1 more)</t>
  </si>
  <si>
    <t xml:space="preserve">Julius Randle v Blazers @$7.25; Nikola Vucevic v Hornets @$6; Domantas Sabonis v Raptors @$3.6</t>
  </si>
  <si>
    <t xml:space="preserve">Steph Curry v Timberwolves @$19.5; Andre Drummond v Lakers @$6.5; Zach LaVine v Celtics @$6.5; Doncic &amp; Hardaway v Mavericks @$6</t>
  </si>
  <si>
    <t xml:space="preserve">Donovan Mitchell v Knicks @$6.5; Wall &amp; Gordon &amp; Oladipo v Wizards @$5.75; Trae Young v Clippers @$5.25</t>
  </si>
  <si>
    <t xml:space="preserve">Jayson Tatum v Spurs @$8; Shai Gilgeous-Alexander v Suns @$5.25; Tim Hardaway Jr v Jazz @$4.5; Kyrie Irving v Hawks @$3.6</t>
  </si>
  <si>
    <t xml:space="preserve">Pascal Siakam v Kings @$9</t>
  </si>
  <si>
    <t xml:space="preserve">Jaylen Brown v Lakers @$8.75; Bam Adebayo v Kings @$6.75; Gordon Hayward v Bucks @$4.75; Zach LaVine v Blazers @$3.75</t>
  </si>
  <si>
    <t xml:space="preserve">RJ Barrett v Clippers @$11.25; Nikola Vucevic v Raptors @$5.5</t>
  </si>
  <si>
    <t xml:space="preserve">LeBron James v Hawks @$3.6</t>
  </si>
  <si>
    <t xml:space="preserve">Russell Westbrook v Trailblazers @$19; Kawhi Leonard v Nets @$6; Nikola Vucevic v Raptors @$5.75</t>
  </si>
  <si>
    <t xml:space="preserve">Sexland v Clippers @$7.75; Julius Randle v Bulls @$6.75</t>
  </si>
  <si>
    <t xml:space="preserve">Joel Embiid v Trailblazers @$3.5</t>
  </si>
  <si>
    <t xml:space="preserve">Jayson Tatum v Clippers @$17</t>
  </si>
  <si>
    <t xml:space="preserve">Steph Curry v Mavericks @$13.75</t>
  </si>
  <si>
    <t xml:space="preserve">Pascal Siakam v Grizzlies @$5.5; Tim Hardaway Jr v Timberwolves @$4.2; Zach LaVine v Wizards @$3.5</t>
  </si>
  <si>
    <t xml:space="preserve">Pascal Siakam v Wizards @$5.25; LeBron James v Thunder @$3.2</t>
  </si>
  <si>
    <t xml:space="preserve">Zion Williamson v Mavericks @$4</t>
  </si>
  <si>
    <t xml:space="preserve">Domantas Sabonis v Hawks @$6.25</t>
  </si>
  <si>
    <t xml:space="preserve">Nikola Jokic v Lakers @$10.75; Fred VanVleet v Timberwolves @$4; Zion Williamson v Pistons @$3.3</t>
  </si>
  <si>
    <t xml:space="preserve">James Harden v Suns @$5.75; Fred VanVleet v Bucks @$4.2; Zion Williamson v Grizzlies @$3.4</t>
  </si>
  <si>
    <t xml:space="preserve">Russell Westbrook v Nuggets @$5.25; Zach LaVine v Pistons @$5; Zion Williamson v Trail Blazers @$3.25</t>
  </si>
  <si>
    <t xml:space="preserve">Nikola Jokic v Cavaliers @$9.25; Kawhi Leonard v Jazz @$5.25; Zach LaVine v 76ers @$4</t>
  </si>
  <si>
    <t xml:space="preserve">Zach LaVine v Kings @$3.2</t>
  </si>
  <si>
    <t xml:space="preserve">Jayson Tatum v Pelicans @$6.5; Shai Gilgeous-Alexander v Cavaliers @$4.33</t>
  </si>
  <si>
    <t xml:space="preserve">Jayson Tatum v Mavericks @$4.5; Nikola Vucevic v Pistons @$3.4</t>
  </si>
  <si>
    <t xml:space="preserve">Zion Williamson v Pistons @$4; Zach LaVine v Timberwolves @$3.5; Domantas Sabonis v Warriors @$3</t>
  </si>
  <si>
    <t xml:space="preserve">Russell Westbrook v Nuggets @$7.75; Harrison Barnes v Knicks @$6.25; Zion Williamson v Bucks @$3.6</t>
  </si>
  <si>
    <t xml:space="preserve">Harrison Barnes v Pistons @$6</t>
  </si>
  <si>
    <t xml:space="preserve">Nikola Jokic v Thunder @$10; Russell Westbrook v Timberwolves @$7.25</t>
  </si>
  <si>
    <t xml:space="preserve">Terry Rozier v Timberwolves @$42.5</t>
  </si>
  <si>
    <t xml:space="preserve">DeMar DeRozan v Mavericks @$29</t>
  </si>
  <si>
    <t xml:space="preserve">RJ Barrett v Bucks @$9.75; Nikola Vucevic v Heat @$5.5; Kyle Lowry v Hawks @$5</t>
  </si>
  <si>
    <t xml:space="preserve">RJ Barrett v Thunder @$8.75; Kyle Lowry v Hornets @$6.75; Mason Plumlee v Nets @$4</t>
  </si>
  <si>
    <t xml:space="preserve">Zion Williamson v Clippers @$4.75</t>
  </si>
  <si>
    <t xml:space="preserve">Tim Hardaway Jr v Clippers @$12.25; Cody Zeller v Kings @$5.75; LeBron James v Warriors @$3.3</t>
  </si>
  <si>
    <t xml:space="preserve">Kevin Porter Jr v Hawks @$7.75; Zion WIlliamson v Blazers @$6.25; Jaylen Brown v Jazz @$5.75</t>
  </si>
  <si>
    <t xml:space="preserve">Bam Adebayo v Grizzlies @$11.25; Nikola Jokic v Hornets @$7.25; Kevin Porter Jr v Warriors @$6.5; Jayson Tatum v Cavaliers @$6; Jaylen Brown v Cavaliers @$5.75</t>
  </si>
  <si>
    <t xml:space="preserve">Pascal Siakam v Jazz @$8.5</t>
  </si>
  <si>
    <t xml:space="preserve">Khris Middleton v Spurs @$6.75</t>
  </si>
  <si>
    <t xml:space="preserve">Chris Paul v Lakers @$11.75; Jaylen Brown v Magic @$6</t>
  </si>
  <si>
    <t xml:space="preserve">Shai Gilgeous-Alexander v Timberwolves @$13.75; Jrue Holiday v Pacers @$9</t>
  </si>
  <si>
    <t xml:space="preserve">Anthony Edwards v Mavericks @$8</t>
  </si>
  <si>
    <t xml:space="preserve">James Ennis III v Blazers @$10; Andrew Wiggins v Hawks @$9; Jayson Tatum v Bucks @$7.5</t>
  </si>
  <si>
    <t xml:space="preserve">Anthony Edwards v Rockets @$11.75; Jayson Tatum v Thunder @$8; Zion Williamson v Mavericks @$5.75</t>
  </si>
  <si>
    <t xml:space="preserve">Kawhi Leonard v Magic @$6.5</t>
  </si>
  <si>
    <t xml:space="preserve">RJ Barrett v Timberwolves @$7.25; Jaylen Brown v Mavericks @$6.75; Anthony Edwards v Knicks @$5.5; Cj McCollum v Pistons @$5.25</t>
  </si>
  <si>
    <t xml:space="preserve">Pascal Siakam v Warriors @$10</t>
  </si>
  <si>
    <t xml:space="preserve">Caris LeVert v Spurs @$8.25; Anthony Edwards v 76ers @$5.5; Donovan Mitchell v Magic @$3.4</t>
  </si>
  <si>
    <t xml:space="preserve">Lonzo Ball v Rockets @$7.5</t>
  </si>
  <si>
    <t xml:space="preserve">Darius Garland v Spurs @$16.5; Kyrie Irving v Knicks @$5; Russell Westbrook v Raptors @$5</t>
  </si>
  <si>
    <t xml:space="preserve">Paul George v Blazers @$21</t>
  </si>
  <si>
    <t xml:space="preserve">Kawhi Leonard v Clippers @$5</t>
  </si>
  <si>
    <t xml:space="preserve">Jaylen Brown v Timberwolves @$5.25; RJ Barrett v Grizzlies @$5.25; Kawhi Leonard v Rockets @$5; Anthony Edwards v Celtics @$4</t>
  </si>
  <si>
    <t xml:space="preserve">Collin Sexton v Raptors @$5.5; Russell Westbrook v Suns @$4</t>
  </si>
  <si>
    <t xml:space="preserve">Paul George v Pistons @$39</t>
  </si>
  <si>
    <t xml:space="preserve">Steph Curry v Nuggets @$19; Joel Embiid v Mavericks @$7; Russell Westbrook v Jazz @$5; Julius Randle v Lakers @$4.5; Zion Williamson v Kings @$4</t>
  </si>
  <si>
    <t xml:space="preserve">Donovan Mitchell v Thunder @$6.25; Malcolm Brogdon v Clippers @$4; Bogdan Bogdanovic v Raptors @$3.75; Dennis Schroder v Hornets @$3</t>
  </si>
  <si>
    <t xml:space="preserve">James Ennis III v Bulls @$10.25; Zach LaVine v Magic @$4.5; Julius Randle v Pelicans @$4.33</t>
  </si>
  <si>
    <t xml:space="preserve">Jrue Holiday v Hawks @$6.5</t>
  </si>
  <si>
    <t xml:space="preserve">Steph Curry v Celtics @$6; Darius Garland v Bulls @$5.75; Russell Westbrook v Pistons @$3.6</t>
  </si>
  <si>
    <t xml:space="preserve">Gary Harris v Rockets @$5.75; Kevin Porter Jr v Magic @$5.5; Malcolm Brogdon v Hawks @$5.5</t>
  </si>
  <si>
    <t xml:space="preserve">Steph Curry v 76ers @$7.5; Russell Westbrook v Thunder @$4.33</t>
  </si>
  <si>
    <t xml:space="preserve">Joe Harris v Pelicans @$5.25; Kyrie Irving v Pelicans @$4.5; Anthony Edwards v Kings @$4; Julius Randle v Hornets @$3.75</t>
  </si>
  <si>
    <t xml:space="preserve">Steph Curry v Wizards @$7.25; Julius Randle v Hawks @$4.2</t>
  </si>
  <si>
    <t xml:space="preserve">Joe Harris v Celtics @$4.2; Darius Garland v Hornets @$3.6</t>
  </si>
  <si>
    <t xml:space="preserve">Lonzo Ball v Spurs @$5.5</t>
  </si>
  <si>
    <t xml:space="preserve">CJ McCollum v Grizzlies @$5; Darius Garland v Wizards @$5; Bogdan Bogdanovic v Bucks @$3.75</t>
  </si>
  <si>
    <t xml:space="preserve">Gary Harris v Lakers @$4.33; Russell Westbrook v Spurs @$4</t>
  </si>
  <si>
    <t xml:space="preserve">Joe Harris v Raptors @$5</t>
  </si>
  <si>
    <t xml:space="preserve">CJ McCollum v Grizzlies @$5.75; Chuma Okeke v Cavaliers @$5.25; Julius Randle v Bulls @$4.2; Darius Garland v Magic @$3.6; Russell Westbrook v Lakers @$3.3</t>
  </si>
  <si>
    <t xml:space="preserve">Kevin Porter Jr v Bucks @$6.5; Anthony Edwards v Warriors @$4.75</t>
  </si>
  <si>
    <t xml:space="preserve">DeMar DeRozan v Celtics @$7.5; Jayson Tatum v Spurs @$5; Russell Westbrook v Cavaliers @$3.5</t>
  </si>
  <si>
    <t xml:space="preserve">Bojan Bogdanovic v Raptors @$23.75; LaMelo Ball v Pistons @$9.75</t>
  </si>
  <si>
    <t xml:space="preserve">Buddy Hield v Mavericks @$13.75; Julius Randle v Rockets @$4.75; Pascal Siakam v Lakers @$4.33</t>
  </si>
  <si>
    <t xml:space="preserve">Bogdan Bogdanovic v Blazers @$7.5; Julius Randle v Grizzlies @$4.75; Russell Westbrook v Pacers @$3.6</t>
  </si>
  <si>
    <t xml:space="preserve">Bam Adebayp v Mavericks @$5</t>
  </si>
  <si>
    <t xml:space="preserve">Trae Young v Pacers @$6.75; Kyrie Irving v Mavericks @$3.6; Russell Westbrook v Raptors @$3.2</t>
  </si>
  <si>
    <t xml:space="preserve">Bojan Bogdanovic v Nuggets @$16.75; RJ Barrett v Suns @$7.5; Anthony Edwards v Heat @$4.5</t>
  </si>
  <si>
    <t xml:space="preserve">Michael Porter Jr v Nets @$4.75</t>
  </si>
  <si>
    <t xml:space="preserve">Jimmy Butler v Celtics @$10; Chris Paul v Lakers @$9.75; Zach LaVine v Pistons @$6.5; Kawhi Leonard v Knicks @$5.25</t>
  </si>
  <si>
    <t xml:space="preserve">Bogdan Bogdanovic v Wizards @$4.5; CJ MCCollum v Rockets @$4</t>
  </si>
  <si>
    <t xml:space="preserve">Julius Randle v Lakers @$6; Michael Porter Jr v Hornets @$4.2; Giannis Antetokounmpo v Magic @$3.5</t>
  </si>
  <si>
    <t xml:space="preserve">Bogdan Bogdanovic v Wizards @$4.5; James Harden v Spurs @$3</t>
  </si>
  <si>
    <t xml:space="preserve">Nikola Vucevic v Raptors @$7.75; CJ MCCollum v Suns @$4.75; Bogdan Bogdanovic v Magic @$4</t>
  </si>
  <si>
    <t xml:space="preserve">Russell Westbrook v Cavaliers @$6.75</t>
  </si>
  <si>
    <t xml:space="preserve">Luka Doncic v Timberwolves @$6; Anthony Edwards v Mavericks @$4.33; CJ MCCollum v Nuggets @$4</t>
  </si>
  <si>
    <t xml:space="preserve">Jayson Tatum v Wizards @$4</t>
  </si>
  <si>
    <t xml:space="preserve">Domantas Sabonis v Wizards @$4.5; Bradley Beal v Pacers @$4</t>
  </si>
  <si>
    <t xml:space="preserve">Draymond Green v Grizzlies @$3.75</t>
  </si>
  <si>
    <t xml:space="preserve">Damian Lillard v Nuggets @$8.5; Luka Doncic v Clippers @$6</t>
  </si>
  <si>
    <t xml:space="preserve">Damian Lillard v Nuggets @$6.5</t>
  </si>
  <si>
    <t xml:space="preserve">Anthony Davis v Suns @$6.5; Luka Doncic v Clippers @$5.25</t>
  </si>
  <si>
    <t xml:space="preserve">Ja Morant v Jazz @$26</t>
  </si>
  <si>
    <t xml:space="preserve">Nikola Jokic v Blazers @$5.75</t>
  </si>
  <si>
    <t xml:space="preserve">Luka Doncic v Clippers @$5.25</t>
  </si>
  <si>
    <t xml:space="preserve">Donovan Mitchell v Grizzlies @$5</t>
  </si>
  <si>
    <t xml:space="preserve">Trae Young v Kniicks @$8.25; Luka Doncic v Clippers @$6.5</t>
  </si>
  <si>
    <t xml:space="preserve">Nikola Jokic v Blazers @$4.33</t>
  </si>
  <si>
    <t xml:space="preserve">Kawhi Leonard v Mavericks @$4.5</t>
  </si>
  <si>
    <t xml:space="preserve">Giannis Antetokounmpo v Nets @$8</t>
  </si>
  <si>
    <t xml:space="preserve">Trae Young v 76ers @$7.25; Luka Doncic v Clippers @$5.5</t>
  </si>
  <si>
    <t xml:space="preserve">Donovan Mitchell v Clippers @$6</t>
  </si>
  <si>
    <t xml:space="preserve">Trae Young v 76ers @$3.75</t>
  </si>
  <si>
    <t xml:space="preserve">Donovan Mitchell v Clippers @$5.75</t>
  </si>
  <si>
    <t xml:space="preserve">Kawhi &amp; Spida v Combo SGM @$16.5; Donovan Mitchell v Clippers @$4.75; Kawhi Leonard v Jazz @$3.6</t>
  </si>
  <si>
    <t xml:space="preserve">Joel Embiid v Hawks @$4</t>
  </si>
  <si>
    <t xml:space="preserve">Paul George v Suns @$5.74</t>
  </si>
  <si>
    <t xml:space="preserve">Giannis Antetokounmpo v Hawks @$3.1</t>
  </si>
  <si>
    <t xml:space="preserve">Jrue Holiday v Hawks @$5</t>
  </si>
  <si>
    <t xml:space="preserve">Chris Paul v Clippers @$4.5</t>
  </si>
  <si>
    <t xml:space="preserve">Bogdan Bogdanovic v Bucks @$6.75</t>
  </si>
  <si>
    <t xml:space="preserve">Chris Paul v Bucks @$3.75</t>
  </si>
  <si>
    <t xml:space="preserve">CP3 x Book v Combo SGM @$11.25; Giannis Antetokounmpo v Suns @$6.25; Devin Booker v Bucks @$3.3; Chris Paul v Bucks @$3</t>
  </si>
  <si>
    <t xml:space="preserve">Jrue Holiday v Suns @$4.75</t>
  </si>
  <si>
    <t xml:space="preserve">Khris Middleton v Suns @$4.75; Jrue Holiday v Suns @$3</t>
  </si>
  <si>
    <t xml:space="preserve">Jrue Holiday v Suns @$5; Devin Booker v Bucks @$4.33; Khris Middleton v Suns @$4.33</t>
  </si>
  <si>
    <t xml:space="preserve">Giannis Antetokounmpo v Suns @$4.75</t>
  </si>
  <si>
    <t xml:space="preserve">2021-22 SEASON  ·  Oct 2021 – Jun 2022  ·  NBA</t>
  </si>
  <si>
    <t xml:space="preserve">Malcolm Brogdon v CHO @$7; Jerami Grant v CHI @$5</t>
  </si>
  <si>
    <t xml:space="preserve">Kyle Kuzma v IND @$6.5; Zach LaVine v NOP @$5.75</t>
  </si>
  <si>
    <t xml:space="preserve">Domantas Sabonis v MIA @$7; Giannis Antetokounmpo v SAS @$6</t>
  </si>
  <si>
    <t xml:space="preserve">Shai Gilgeous-Alexander v GSW @$4.2</t>
  </si>
  <si>
    <t xml:space="preserve">Shai Gilgeous-Alexander v LAL @$4.75</t>
  </si>
  <si>
    <t xml:space="preserve">Ja Morant v MIA @$4; Giannis Antetokounmpo v SAS @$3.4</t>
  </si>
  <si>
    <t xml:space="preserve">LaMelo Ball v POR @$6</t>
  </si>
  <si>
    <t xml:space="preserve">Domantas Sabonis v SAS @$4.5</t>
  </si>
  <si>
    <t xml:space="preserve">Jonas Valanciunas v PHO @$3.6</t>
  </si>
  <si>
    <t xml:space="preserve">Jaylen Brown v ORL @$5.75; Trae Young v BKN @$4.54</t>
  </si>
  <si>
    <t xml:space="preserve">Chris Paul v HOU @$6.44; Jerami Grant v PHI @$6.25</t>
  </si>
  <si>
    <t xml:space="preserve">Jonas Valanciunas v GSW @$3.3</t>
  </si>
  <si>
    <t xml:space="preserve">Chris Paul v ATL @$5.75; Jayson Tatum v DAL @$4.75</t>
  </si>
  <si>
    <t xml:space="preserve">Draymomd Green v HOU @$3.77</t>
  </si>
  <si>
    <t xml:space="preserve">LaMelo Ball v LAL @$6.62; Kevin Durant v CHI @$4.75</t>
  </si>
  <si>
    <t xml:space="preserve">Domantas Sabonis v DEN @$8; Jerami Grant v HOU @$5; Ja Morant v CHO @$4.75; Jonas Valanciunas v OKC @$3.2</t>
  </si>
  <si>
    <t xml:space="preserve">Nikola Jokic v ATL @$10.5; Chris Paul v MEM @$6.5</t>
  </si>
  <si>
    <t xml:space="preserve">Domantas Sabonis v PHI @$3.25</t>
  </si>
  <si>
    <t xml:space="preserve">Dejounte Murray v LAL @$4.33</t>
  </si>
  <si>
    <t xml:space="preserve">Spencer Dinwiddie v NOP @$4.75; Domantas Sabonis v NYK @$3.5</t>
  </si>
  <si>
    <t xml:space="preserve">Dejounte Murray v LAL @$4.75</t>
  </si>
  <si>
    <t xml:space="preserve">Chris Paul v DAL @$7.5; Anthony Edwards v SAC @$5.5; Zach LaVine v POR @$4.5</t>
  </si>
  <si>
    <t xml:space="preserve">LaMelo Ball v IND @$8.5; Zach LaVine v DEN @$4.75</t>
  </si>
  <si>
    <t xml:space="preserve">Jayson Tatum v OKC @$4.33</t>
  </si>
  <si>
    <t xml:space="preserve">Fred VanVleet v GSW @$6.53; Jerami Grant v LAL @$5.75</t>
  </si>
  <si>
    <t xml:space="preserve">Dejounte Murray v PHO @$34; Ja Morant v UTA @$5; Domantas Sabonis v CHI @$3</t>
  </si>
  <si>
    <t xml:space="preserve">Steph Curry v PHI @$4.24; Dejounte Murray v ATL @$4</t>
  </si>
  <si>
    <t xml:space="preserve">Chris Paul v NYK @$5.25; Brandon Ingram v UTA @$3.1; Domantas Sabonis v TOR @$3</t>
  </si>
  <si>
    <t xml:space="preserve">Jarrett Allen v ORL @$3.3</t>
  </si>
  <si>
    <t xml:space="preserve">Brandon Ingram v LAC @$5.5; Donovan Mitchell v POR @$5; Dejounte Murray v WAS @$3.5; Jonas Valanciunas v LAC @$3.2; Jarrett Allen v DAL @$3.07 (+1 more)</t>
  </si>
  <si>
    <t xml:space="preserve">Chris Paul v GSW @$6.75; Pascal Siakam v MEM @$5</t>
  </si>
  <si>
    <t xml:space="preserve">Jarrett Allen v MIA @$3.2</t>
  </si>
  <si>
    <t xml:space="preserve">Jerami Grant v PHO @$5.25</t>
  </si>
  <si>
    <t xml:space="preserve">Anthony Davis v LAC @$6.75; Donovan Mitchell v BOS @$5.25; Joel Embiid v ATL @$4; Jarrett Allen v WAS @$3.2</t>
  </si>
  <si>
    <t xml:space="preserve">Jayson Tatum v POR @$4.5; James Harden v CHI @$4.33; Dejounte Murray v GSW @$3.1</t>
  </si>
  <si>
    <t xml:space="preserve">Donovan Mitchell v CLE @$8.75</t>
  </si>
  <si>
    <t xml:space="preserve">Nikola Jokic v CHI @$82</t>
  </si>
  <si>
    <t xml:space="preserve">Jayson Tatum v LAL @$3.75</t>
  </si>
  <si>
    <t xml:space="preserve">Jonas &amp; Sabonis v Combo @$19.25; Fred VanVleet v OKC @$5.23; Jerami Grant v WAS @$4.75; Domantas Sabonis v NYK @$3.4; Jonas Valanciunas v DEN @$3.2</t>
  </si>
  <si>
    <t xml:space="preserve">Nikola Jokic v SAS @$8.65</t>
  </si>
  <si>
    <t xml:space="preserve">Domantas Sabonis v DAL @$3.1</t>
  </si>
  <si>
    <t xml:space="preserve">Duncan Robinson v CHI @$21; Donovan Mitchell v WAS @$5; Zach LaVine v MIA @$5; Jarrett Allen v SAC @$3</t>
  </si>
  <si>
    <t xml:space="preserve">Giannis Antetokounmpo v NYK @$38.66; Dejounte Murray v NOP @$12</t>
  </si>
  <si>
    <t xml:space="preserve">Nikola Jokic v MIN @$7.98; Bradley Beal v SAC @$4.75</t>
  </si>
  <si>
    <t xml:space="preserve">Joel Embiid v BKN @$3.4</t>
  </si>
  <si>
    <t xml:space="preserve">Dejounte Murray v UTA @$19; Donovan Mitchell v SAS @$3.6</t>
  </si>
  <si>
    <t xml:space="preserve">Josh Giddey v LAC @$61; Bradley Beal v UTA @$27; Julius Randle v BOS @$7.25; Bradley Beal v UTA @$5; Donovan Mitchell v WAS @$3.75</t>
  </si>
  <si>
    <t xml:space="preserve">Draymond Green v SAC @$15; Dejounte Murray v LAC @$9; Lonzo Ball v HOU @$4; Joel Embiid v BOS @$4; Dejounte Murray v LAC @$3.75 (+1 more)</t>
  </si>
  <si>
    <t xml:space="preserve">Duncan Robinson v IND @$13.5</t>
  </si>
  <si>
    <t xml:space="preserve">John Collins v ORL @$4.5; Jaylen Brown v CLE @$4.2</t>
  </si>
  <si>
    <t xml:space="preserve">John Collins v NYK @$3</t>
  </si>
  <si>
    <t xml:space="preserve">Josh Giddey v NOP @$46; Shai Gilgeous-Alexander v NOP @$13.5; Darius Garland v TOR @$3</t>
  </si>
  <si>
    <t xml:space="preserve">Steven Adams v PHO @$10.25; James Harden v LAC @$4</t>
  </si>
  <si>
    <t xml:space="preserve">Duncan Robinson v WAS @$27.5; Spencer &amp; Kuzma v Combo @$19; Pascal Siakam v PHI @$10.5; Pascal Siakam v PHI @$10; Kyle Kuzma v MIA @$5 (+1 more)</t>
  </si>
  <si>
    <t xml:space="preserve">Russell Westbrook v MEM @$5</t>
  </si>
  <si>
    <t xml:space="preserve">Kevin Durant  v PHI @$4</t>
  </si>
  <si>
    <t xml:space="preserve">Tyler Herro v HOU @$19.5; Pascal Siakam v LAC @$7; Fred VanVleet v LAC @$6; Donovan Mitchell v MIN @$5.75; Russell Westbrook v POR @$5 (+2 more)</t>
  </si>
  <si>
    <t xml:space="preserve">Zach LaVine v WAS @$4.5; Kyle Kuzma v CHI @$4.2</t>
  </si>
  <si>
    <t xml:space="preserve">Chris Paul v CHO @$8.5; Fred VanVleet v NYK @$7; Pascal Siakam v NYK @$4.5; Jaylen Brown v ORL @$4; Jarrett Allen v IND @$3.2 (+1 more)</t>
  </si>
  <si>
    <t xml:space="preserve">Adams &amp; Ja v BKN @$29.75; Saddiq Bey v MIL @$10.25; Terry Rozier v WAS @$8.5; Donovan Mitchell v NOP @$3.75; Joel Embiid v HOU @$3.75 (+1 more)</t>
  </si>
  <si>
    <t xml:space="preserve">Chris Paul v NOP @$10.25; RJ Barrett v IND @$4.5; Chris Paul v NOP @$3.3; Jarrett Allen v MEM @$3.25; Jonas Valanciunas v PHO @$3</t>
  </si>
  <si>
    <t xml:space="preserve">Nikola Jokic v UTA @$8.5; Dejounte Murray v BOS @$3.6; Christian Wood v WAS @$3.1</t>
  </si>
  <si>
    <t xml:space="preserve">Brandon Ingram v GSW @$3.75</t>
  </si>
  <si>
    <t xml:space="preserve">Russell Westbrook v ATL @$10; Bradley Beal v CHI @$4</t>
  </si>
  <si>
    <t xml:space="preserve">Duncan Robinson v PHO @$11.25; Terry Rozier v MIL @$6.25; Donovan Mitchell v IND @$4; RJ Barrett v BOS @$3.6</t>
  </si>
  <si>
    <t xml:space="preserve">Kyle Kuzma v ORL @$9.75; Pascal Siakam v NOP @$7.75; Luka Doncic v CHI @$7.25</t>
  </si>
  <si>
    <t xml:space="preserve">Terry Rozier v MIL @$5.5; Jarrett Allen v SAC @$3; Joel Embiid v HOU @$3</t>
  </si>
  <si>
    <t xml:space="preserve">Ja Morant v GSW @$4.2</t>
  </si>
  <si>
    <t xml:space="preserve">Dejounte Murray v HOU @$6; Julius Randle v DAL @$5; LaMelo Ball v PHI @$4; Christian Wood v SAS @$3.3; Donovan Mitchell v CLE @$3.3</t>
  </si>
  <si>
    <t xml:space="preserve">Nikola Jokic v LAL @$13.25; Nikola Jokic v LAL @$7.5; Tobias Harris v MIA @$4.2; Pascal Siakam v MIL @$3.6; Spencer Dinwiddie v POR @$3</t>
  </si>
  <si>
    <t xml:space="preserve">Devin Booker v DET @$15; Donovan Mitchell v DEN @$4.33</t>
  </si>
  <si>
    <t xml:space="preserve">Jonas Valanciunas v BOS @$6; Trae Young v MIL @$5.25; Kyrie Irving v CLE @$4.75; Chris Paul v SAS @$4; Luka Doncic v OKC @$3.3</t>
  </si>
  <si>
    <t xml:space="preserve">Dejounte Murray v OKC @$6; Bam Adebayo v POR @$4.2; LaMelo Ball v BOS @$3.6; Kyrie Irving v WAS @$3.2</t>
  </si>
  <si>
    <t xml:space="preserve">Luka Doncic v PHO @$3.3</t>
  </si>
  <si>
    <t xml:space="preserve">Dejounte Murray v BKN @$9.5; Bradley Beal v TOR @$4.5; LaMelo Ball v OKC @$3.5</t>
  </si>
  <si>
    <t xml:space="preserve">Chris Paul v IND @$7.75; Richaun Holmes v MIL @$5; Chris Paul v IND @$3.75; JaVale McGee v IND @$3.1</t>
  </si>
  <si>
    <t xml:space="preserve">Dejounte Murray v PHI @$3.75; Ivica Zubac v NYK @$3</t>
  </si>
  <si>
    <t xml:space="preserve">Shai Gilgeous-Alexander v CHI @$5</t>
  </si>
  <si>
    <t xml:space="preserve">Jaylen Brown v SAC @$5.75; Tobias Harris v NOP @$3.75</t>
  </si>
  <si>
    <t xml:space="preserve">LaMelo Ball v IND @$26; Duncan Robinson v NYK @$19.75; Luka Doncic v POR @$6.25; Dejounte Murray v MEM @$6</t>
  </si>
  <si>
    <t xml:space="preserve">Karl Anthony Towns v GSW @$5.5; Joel Embiid v LAL @$3</t>
  </si>
  <si>
    <t xml:space="preserve">CJ McCollum v HOU @$6.5; Bam Adebayo v LAC @$4</t>
  </si>
  <si>
    <t xml:space="preserve">Jayson Tatum v NOP @$5.75; Kyrie Irving v GSW @$3.6; Pascal Siakam v MIA @$3.6</t>
  </si>
  <si>
    <t xml:space="preserve">Luka Doncic v ORL @$6.5</t>
  </si>
  <si>
    <t xml:space="preserve">Christian Wood v GSW @$4; AL HORFORD v MIA @$3.6</t>
  </si>
  <si>
    <t xml:space="preserve">Bam Adebayo v TOR @$15; Giannis Antetokounmpo v WAS @$5.5; Zach LaVine v ORL @$4.5; Dejounte Murray v GSW @$4; Bam Adebayo v TOR @$3.25</t>
  </si>
  <si>
    <t xml:space="preserve">Russell Westbrook v POR @$8.5; Caris LeVert v ORL @$6.25; Julius Randle v MEM @$6</t>
  </si>
  <si>
    <t xml:space="preserve">Pascal Siakam v CHI @$3.4</t>
  </si>
  <si>
    <t xml:space="preserve">Jarrett Allen v CHO @$6.5; Caris LeVert v CHI @$5.25; DeMar DeRozan v IND @$4.33; Donovan Mitchell v BKN @$4.33; Jarrett Allen v CHO @$3.1</t>
  </si>
  <si>
    <t xml:space="preserve">Cole Anthony v MEM @$6.75; Deandre Ayton v WAS @$3.1</t>
  </si>
  <si>
    <t xml:space="preserve">Jrue Holiday v LAC @$5.75; Tobias Harris v CHI @$4.2; AL HORFORD v ORL @$3.2; Nikola Jokic v BKN @$3</t>
  </si>
  <si>
    <t xml:space="preserve">Julius Randle v UTA @$14; Josh Giddey v GSW @$5.5; Zach LaVine v PHO @$4.33</t>
  </si>
  <si>
    <t xml:space="preserve">Giannis Antetokounmpo v LAL @$7.5; Pascal Siakam v CHO @$3.5; Tobias Harris v PHO @$3.3</t>
  </si>
  <si>
    <t xml:space="preserve">Zach LaVine v CHO @$4.75</t>
  </si>
  <si>
    <t xml:space="preserve">Steven Adams v DET @$10; Bam Adebayo v NOP @$4.5; Kyrie Irving v WAS @$3.1; Steph Curry v NYK @$3</t>
  </si>
  <si>
    <t xml:space="preserve">Dejounte Murray v ATL @$5; Dejounte Murray v ATL @$3.1</t>
  </si>
  <si>
    <t xml:space="preserve">CJ McCollum v SAS @$8; Montrez Harrell v MEM @$4; Pascal Siakam v DEN @$3.6; Fred VanVleet v DEN @$3.5; Kyrie Irving v MIA @$3.1 (+1 more)</t>
  </si>
  <si>
    <t xml:space="preserve">Trae Young v BOS @$6.25; ROBERT WILLIAMS v ATL @$4.2</t>
  </si>
  <si>
    <t xml:space="preserve">Josh Giddey v NYK @$19; Jerami Grant v WAS @$6.25; Jusuf Nurkic v MIL @$6; Josh Giddey v NYK @$3.1</t>
  </si>
  <si>
    <t xml:space="preserve">Steven Adams v NOP @$11; Bam Adebayo v DAL @$4; EVAN MOBLEY v ATL @$3.25</t>
  </si>
  <si>
    <t xml:space="preserve">Andre Drummond v NYK @$8; Cade Cunningham v BOS @$7; Tyrese Haliburton v WAS @$6; Josh Giddey v SAS @$3.3; De'Aaron Fox v CHI @$3.1 (+1 more)</t>
  </si>
  <si>
    <t xml:space="preserve">Miles Bridges v MIA @$11; JALEN GREEN v LAC @$3.25; Tobias Harris v MIL @$3.25</t>
  </si>
  <si>
    <t xml:space="preserve">Devin Booker v OKC @$4.5; AL HORFORD v BKN @$3.3</t>
  </si>
  <si>
    <t xml:space="preserve">JAKOB POELTL v WAS @$11; Dejounte Murray v WAS @$6.5; JALEN BRUNSON v UTA @$5; Donovan Mitchell v DAL @$4.75; Brandon Ingram v PHO @$3.75</t>
  </si>
  <si>
    <t xml:space="preserve">Steven Adams v CHI @$11; Kyrie Irving v MIL @$6; Jimmy Butler v SAS @$4.5; Kyrie Irving v MIL @$3.3</t>
  </si>
  <si>
    <t xml:space="preserve">MARCUS SMART v IND @$4.5; Tyrese Haliburton v BOS @$4; James Harden v NYK @$3.3</t>
  </si>
  <si>
    <t xml:space="preserve">De'Aaron Fox v OKC @$3.2</t>
  </si>
  <si>
    <t xml:space="preserve">Cade Cunningham v WAS @$3.4; LeBron James v DAL @$3.4; KEVON LOONEY v MIN @$3.3</t>
  </si>
  <si>
    <t xml:space="preserve">Donovan Mitchell v HOU @$7.75; Donovan Mitchell v HOU @$3.4; James Harden v NYK @$3.25</t>
  </si>
  <si>
    <t xml:space="preserve">Cade Cunningham v TOR @$4.2; De'Aaron Fox v SAS @$3.3</t>
  </si>
  <si>
    <t xml:space="preserve">Zach LaVine v MIL @$3.5</t>
  </si>
  <si>
    <t xml:space="preserve">Ja Morant v ORL @$4.75; LaMelo Ball v SAS @$4.2; De'Aaron Fox v DAL @$3.75; Ja Morant v ORL @$3</t>
  </si>
  <si>
    <t xml:space="preserve">Christian Wood v MEM @$4.75; Bojan Bogdanovic v OKC @$4; Nikola Jokic v NOP @$4; CJ McCollum v DEN @$3.6</t>
  </si>
  <si>
    <t xml:space="preserve">Nikola Jokic v GSW @$4.2; Cade Cunningham v ATL @$3</t>
  </si>
  <si>
    <t xml:space="preserve">PORTIS &amp; HOLIDAY v Combo @$8; CJ McCollum v MEM @$3.5</t>
  </si>
  <si>
    <t xml:space="preserve">De'Aaron Fox v DEN @$15; LeBron James v HOU @$15; Jonas Valanciunas v ORL @$8.25; Shai Gilgeous-Alexander v MIN @$5.25; Zach LaVine v DET @$5 (+3 more)</t>
  </si>
  <si>
    <t xml:space="preserve">Pascal Siakam v PHO @$19; MARVIN BAGLEY v BOS @$10; Pascal Siakam v PHO @$5.75; Cade Cunningham v BOS @$3.6; MARVIN BAGLEY v BOS @$3.5 (+2 more)</t>
  </si>
  <si>
    <t xml:space="preserve">Josh Hart v WAS @$7.5; Tyrese Haliburton v SAS @$3</t>
  </si>
  <si>
    <t xml:space="preserve">LeBron James v PHO @$3.5; Shai Gilgeous-Alexander v MEM @$3.3</t>
  </si>
  <si>
    <t xml:space="preserve">PATTY MILLS v ORL @$4.75</t>
  </si>
  <si>
    <t xml:space="preserve">LaMelo Ball v ATL @$4.75; JALEN GREEN v PHO @$3.1; Shai Gilgeous-Alexander v SAS @$3.1</t>
  </si>
  <si>
    <t xml:space="preserve">Saddiq Bey v ORL @$4.75; MARVIN BAGLEY v ORL @$3.4</t>
  </si>
  <si>
    <t xml:space="preserve">Josh Hart v BKN @$7; Luka Doncic v PHI @$6.5; Darius Garland v DEN @$3.3; KRISTAPS PORZINGAS v NYK @$3</t>
  </si>
  <si>
    <t xml:space="preserve">Miles Bridges v DAL @$11; LeBron James v WAS @$4.2; D'Angelo Russell v MIL @$3.6</t>
  </si>
  <si>
    <t xml:space="preserve">Jonas Valanciunas v ATL @$3.5; CJ McCollum v ATL @$3.3; RJ Barrett v UTA @$3.1</t>
  </si>
  <si>
    <t xml:space="preserve">Nikola Vucevic v TOR @$3.75; JALEN GREEN v WAS @$3.5; Zach LaVine v TOR @$3.5</t>
  </si>
  <si>
    <t xml:space="preserve">Devin Booker v MIN @$5; Kyrie Irving v MEM @$3.2; ISAIAH STEWART v ATL @$3; JAKOB POELTL v POR @$3; Russell Westbrook v PHI @$3</t>
  </si>
  <si>
    <t xml:space="preserve">Zach LaVine v NOP @$7.5; Devin Booker v DEN @$3.5</t>
  </si>
  <si>
    <t xml:space="preserve">JALEN GREEN v POR @$7.75; James Harden v LAC @$3.25; Cade Cunningham v WAS @$3</t>
  </si>
  <si>
    <t xml:space="preserve">Dejounte Murray v NOP @$10; Nikola Jokic v OKC @$3.3</t>
  </si>
  <si>
    <t xml:space="preserve">Miles Bridges v BKN @$3.75; KEVON LOONEY v WAS @$3.2</t>
  </si>
  <si>
    <t xml:space="preserve">JALEN &amp; KPJ v Combo @$8.25; Nikola Jokic v CHO @$7.5; Miles Bridges v DEN @$5.75; Darius Garland v ORL @$3.6; Tyrese Haliburton v ATL @$3</t>
  </si>
  <si>
    <t xml:space="preserve">Darius Garland v DAL @$4.5; Draymomd Green v PHO @$3.1; CJ McCollum v POR @$3</t>
  </si>
  <si>
    <t xml:space="preserve">DeMar DeRozan v LAC @$3.2</t>
  </si>
  <si>
    <t xml:space="preserve">Anthony Davis v NOP @$15; KRISTAPS PORZINGAS v DAL @$3.5; Anthony Davis v NOP @$3.25; CJ McCollum v LAL @$3.2</t>
  </si>
  <si>
    <t xml:space="preserve">Draymond Green v UTA @$4</t>
  </si>
  <si>
    <t xml:space="preserve">Ivica Zubac v NOP @$6</t>
  </si>
  <si>
    <t xml:space="preserve">D'Angelo Russell v WAS @$5.5; Rudy Gobert v MEM @$4; Darius Garland v ORL @$3</t>
  </si>
  <si>
    <t xml:space="preserve">Ivica Zubac v PHO @$7.5; KRISTAPS PORZINGAS v ATL @$3.2</t>
  </si>
  <si>
    <t xml:space="preserve">Giannis Antetokounmpo v DET @$5; Deandre Ayton v UTA @$3.1</t>
  </si>
  <si>
    <t xml:space="preserve">Paul George v SAC @$3</t>
  </si>
  <si>
    <t xml:space="preserve">MALIK MONK v DEN @$12; Terry Rozier v WAS @$11.75; JAKOB POELTL v DAL @$3.4</t>
  </si>
  <si>
    <t xml:space="preserve">Trae Young v CHO @$3.1</t>
  </si>
  <si>
    <t xml:space="preserve">Trae Young v CLE @$8.25; Brandon Ingram v LAC @$4; Trae Young v CLE @$3.2</t>
  </si>
  <si>
    <t xml:space="preserve">Pascal Siakam v PHI @$6.5</t>
  </si>
  <si>
    <t xml:space="preserve">Nikola Vucevic v MIL @$26; CJ McCollum v PHO @$4; Jonas Valanciunas v PHO @$3.6; Nikola Vucevic v MIL @$3.3</t>
  </si>
  <si>
    <t xml:space="preserve">Nikola Vucevic v MIL @$26.5; Nikola Vucevic v MIL @$3.2</t>
  </si>
  <si>
    <t xml:space="preserve">JALEN BRUNSON v UTA @$9; Rudy Gobert v DAL @$3.9</t>
  </si>
  <si>
    <t xml:space="preserve">Jimmy Butler v ATL @$15; Jimmy Butler v ATL @$3.6</t>
  </si>
  <si>
    <t xml:space="preserve">Kevin Durant v BOS @$6.5; Rudy Gobert v DAL @$3.6</t>
  </si>
  <si>
    <t xml:space="preserve">Rudy Gobert v DAL @$3.25</t>
  </si>
  <si>
    <t xml:space="preserve">Bam Adebayo v ATL @$6</t>
  </si>
  <si>
    <t xml:space="preserve">Ja Morant v MIN @$4.2</t>
  </si>
  <si>
    <t xml:space="preserve">Jaren Jackson Jr v GSW @$15; Jaren Jackson Jr v GSW @$3.3</t>
  </si>
  <si>
    <t xml:space="preserve">Jae Crowder v DAL @$11</t>
  </si>
  <si>
    <t xml:space="preserve">Jae Crowder v DAL @$10</t>
  </si>
  <si>
    <t xml:space="preserve">AL HORFORD v MIL @$5.5</t>
  </si>
  <si>
    <t xml:space="preserve">Steph Curry v MEM @$3.4</t>
  </si>
  <si>
    <t xml:space="preserve">Jaren Jackson Jr v GSW @$4.5</t>
  </si>
  <si>
    <t xml:space="preserve">Jayson Tatum v MIA @$4</t>
  </si>
  <si>
    <t xml:space="preserve">JALEN BRUNSON v GSW @$5.25</t>
  </si>
  <si>
    <t xml:space="preserve">AL HORFORD v MIA @$6.5</t>
  </si>
  <si>
    <t xml:space="preserve">Luka Doncic v GSW @$6.5; Steph Curry v DAL @$3.4</t>
  </si>
  <si>
    <t xml:space="preserve">Jimmy Butler v BOS @$7.5; Jaylen Brown v MIA @$3.25</t>
  </si>
  <si>
    <t xml:space="preserve">Jaylen Brown v MIA @$3</t>
  </si>
  <si>
    <t xml:space="preserve">Steph Curry v BOS @$4</t>
  </si>
  <si>
    <t xml:space="preserve">Draymond Green v BOS @$3.8</t>
  </si>
  <si>
    <t xml:space="preserve">Steph Curry v BOS @$4.2; WIGGINS &amp; LOONEY v Combo @$3.6; Draymond Green v BOS @$3.6</t>
  </si>
  <si>
    <t xml:space="preserve">2022-23 SEASON  ·  Oct 2022 – Jun 2023  ·  NBA</t>
  </si>
  <si>
    <t xml:space="preserve">Jayson Tatum o23.5p, o7.5r, u4.5a @$8.72</t>
  </si>
  <si>
    <t xml:space="preserve">Rozier x Brunson X Lillard @$11.84; Brunson X Rozier x Lillard 6+a @$7.68; Zion O21.5p, o2.5a,o6.5r @$6; Brunson 8+a @$6; SGA o22.5p,o4.5r,o4.5a @$5.13 (+2 more)</t>
  </si>
  <si>
    <t xml:space="preserve">Nikola Jokic u26.5p,10+r,10+a @$15; Fred VanVleet o17.5p, 7+a @$5.25; Brunson o5.5a, Beal o22.5p, McCollum o19.5p @$3.55</t>
  </si>
  <si>
    <t xml:space="preserve">Sabonis x Giddey x FVV @$14.07; FVV x Giddey x Sabonis @$11.06; Domantas Sabonis 7+assists @$4.2</t>
  </si>
  <si>
    <t xml:space="preserve">Dejounte Murray u20.5p,o4.5r,u8.5a @$4.1; CJ McCollum 25+p @$3.7; Trae x CJ x Simons @$3.5</t>
  </si>
  <si>
    <t xml:space="preserve">DeMar DeRozan 25+p,o4.5r,o4.5a @$8; Damian Lillard @$5.5; Karl-Anthony Towns @$4.75; Jalen Brunson 14+p,6+a,u4.5r @$4.33; Julius x FVV x Embiid @$3.65 (+2 more)</t>
  </si>
  <si>
    <t xml:space="preserve">Shai Gilgeous-Alexander o25.5p,u6.5r,u8.5a @$6; Luka Doncic 10+r @$3.1</t>
  </si>
  <si>
    <t xml:space="preserve">Bam X Brunson X LaVine @$9.45; Bam X Brunson X LaVine @$8.94; Zach LaVine 25+p, o3.5r,o3.5a @$6.5; LeBron James u30.5p,u8.5r,7+a @$6; Bam X Brunson X LaVine @$5.58 (+3 more)</t>
  </si>
  <si>
    <t xml:space="preserve">Steph x Luka x Sabonis @$10.08; Steph x Luka x Sabonis @$8.91; Luka Doncic 10+a, 10+r @$8.25; Steph x Luka x Sabonis @$6.71; Luka Doncic 10+ assists @$3.3</t>
  </si>
  <si>
    <t xml:space="preserve">Giannis x Jarrett x Nurkic @$38.5; Capela x Beal x Nurkic @$15.12; Jakob Poeltl 20+p, o9.5r @$9; Jusuf Nurkic 20+p,13+r @$7; Giannis Antetokounmpo u33.5p,7+r,7+a @$5.5 (+7 more)</t>
  </si>
  <si>
    <t xml:space="preserve">Luka Doncic 10+a, 10+r v OKC @$6.5; KD x Sabonis x Luka @$4.37; Clint Capela 10+r,10+p vs Bucks @$4.1; Shai Gilgeous-Alexander 8+a v Mavericks @$3</t>
  </si>
  <si>
    <t xml:space="preserve">Cade Cunningham 7+a 7+r v Warriors @$5; KAT o22.5 o6.5r u4.5a @$5; Jalen Brunson 14+ Points,under 4.5r,o5.5a @$4.1; KAT x Beal x Brunson @$3.35</t>
  </si>
  <si>
    <t xml:space="preserve">Lauri Markkanen 16+p,9+r,1+a v Grizzlies @$3.4</t>
  </si>
  <si>
    <t xml:space="preserve">LaVine x Giddey x Butler @$39.38; Giddey x Butler x LaVine @$10.31; Josh Giddey 10+a v Magic @$7.5; Giddey x LaVine x Butler @$6.31; Jimmy Butler 8+a v GSW @$5.25 (+1 more)</t>
  </si>
  <si>
    <t xml:space="preserve">Brunson x Sabonis x Horford @$13.95; Jusuf Nurkic 20+p, 12+r v Grizzlies @$10; Al Horford 10+p, 10+r v Cavaliers @$7; Domantas Sabonis 18+p,12+r,4+a v Heat @$5.25; Al Horford 10+r v Cavaliers @$4.5 (+3 more)</t>
  </si>
  <si>
    <t xml:space="preserve">Nikola Jokic u26.5,u13.5r,10+a v Thunder @$9.5</t>
  </si>
  <si>
    <t xml:space="preserve">Steven Adams 10+p, o10.5r, o2.5a v Hornets @$11; Giannis Antetokounmpo u27.5p, o5.5a v Timberwolves @$7.5</t>
  </si>
  <si>
    <t xml:space="preserve">Jalen Brunson 14+p, u4.5r, o5.5a v Celtics @$4.75; Jalen Brunson 8+a v Celtics @$3.7</t>
  </si>
  <si>
    <t xml:space="preserve">Adams x Clarkson x FVV @$21.52; Fred VanVleet 25+ P v Bulls @$5.25; Jordan Clarkson 4+3PM v Clippers @$4.1</t>
  </si>
  <si>
    <t xml:space="preserve">CLE Cavaliers @ LA Clippers Evan Mobley - 15 or More Poin… @$3.6</t>
  </si>
  <si>
    <t xml:space="preserve">Giddey x Rozier x Fox @$4.41</t>
  </si>
  <si>
    <t xml:space="preserve">Atlanta Hawks vs Philadelphia 76ers 11/11/2022 10:40:00 A… @$3.2</t>
  </si>
  <si>
    <t xml:space="preserve">New York Knicks vs Detroit Pistons 12/11/2022 10:43:00 AE… @$3.2; Same Game Multi 3.00 MIL Bucks @ SA Spurs Jakob Poeltl - … @$3; SAC Kings @ LA Lakers De'Aaron Fox - Over 5.5 Assists in … @$3</t>
  </si>
  <si>
    <t xml:space="preserve">Luka x Vanderbilt x Capela @$25.2; Same Game Multi 7.00 POR Trail Blazers @ DAL Mavericks Lu… @$7; ATL Hawks @ PHI 76ers Clint Capela - Over 9.5 Points in t… @$3.6; Luka x Vanderbilt x Collins @$3.39; Miami Heat vs Charlotte Hornets 13/11/2022 Stake:  $225.0… @$3.2</t>
  </si>
  <si>
    <t xml:space="preserve">Same Game Multi 4.25 MIN Timberwolves @ CLE Cavaliers Kar… @$4.25; Vanderbilt x KAT x Porzingis @$3.5; New York Knicks vs Oklahoma City Thunder 14/11/2022 03:12… @$3.1</t>
  </si>
  <si>
    <t xml:space="preserve">Poeltl x Ayton @$10.07; SGA x Stewart X Ayton @$4.58; Same Game Multi 3.25 PHX Suns @ MIA Heat DeAndre Ayton - … @$3.25</t>
  </si>
  <si>
    <t xml:space="preserve">Same Game Multi 3.60 NY Knicks @ UTA Jazz Jalen Brunson -… @$3.6</t>
  </si>
  <si>
    <t xml:space="preserve">Same Game Multi 8.50 CLE Cavaliers @ MIL Bucks Giannis An… @$8.5; G. Antetokounmpo To Get 8+ Assists @ 5.75 Assists To Get … @$5.75; Washington Wizards vs Oklahoma City Thunder 17/11/2022 10… @$4.75; Same Game Multi 3.10 NY Knicks @ DEN Nuggets Jalen Brunso… @$3.1</t>
  </si>
  <si>
    <t xml:space="preserve">Saddiq x Fox x Simons @$3.31</t>
  </si>
  <si>
    <t xml:space="preserve">Luka x Beal x Adams @$9.46; Same Game Multi 7.50 DET Pistons @ LA Lakers Anthony Davi… @$7.5; Same Game Multi 6.50 DEN Nuggets @ DAL Mavericks Luka Don… @$6.5; Memphis Grizzlies vs Oklahoma City Thunder 19/11/2022 11:… @$4.33; Same Game Multi 4.20 MIA Heat @ WAS Wizards Bradley Beal … @$4.2 (+2 more)</t>
  </si>
  <si>
    <t xml:space="preserve">Trae x Simons x Embiid @$10.52; Trae x Embiid x Simons @$7.15</t>
  </si>
  <si>
    <t xml:space="preserve">Same Game Multi 6.00 SA Spurs @ LA Lakers Anthony Davis -… @$6; Charlotte Hornets @ Washington Wizards Result: Win Player… @$5.75; Sabonis x Kyrie x Rozier @$3.01</t>
  </si>
  <si>
    <t xml:space="preserve">Giannis x LaVine x Trae @$8.98; LaVine x Giannis x Trae @$5.64; Same Game Multi 4.50 BOS Celtics @ CHI Bulls Zach LaVine … @$4.5; Same Game Multi 3.75 ATL Hawks @ CLE Cavaliers Trae Young… @$3.75; Milwaukee Bucks vs Portland Trail Blazers 22/11/2022 11:1… @$3.2 (+1 more)</t>
  </si>
  <si>
    <t xml:space="preserve">Bagley III X Kyrie x Sabonis @$3.42; Domantas Sabonis (SAC Kings) to record 13 or more 3.05 SA… @$3.05</t>
  </si>
  <si>
    <t xml:space="preserve">Rudy Gobert To Score 20+ Points @ 8.00 Points To Get Even… @$8; Same Game Multi 7.50 MIN Timberwolves @ IND Pacers Rudy G… @$7.5; 4.50 DEN Nuggets @ OKC Thunder Shai Gilgeous-Alexander - … @$4.5; Boston Celtics vs Dallas Mavericks 24/11/2022 10:40:00 AE… @$4.33</t>
  </si>
  <si>
    <t xml:space="preserve">Golden State Warriors vs Utah Jazz 26/11/2022 13:10:00 AE… @$4.75; Same Game Multi 4.00 CHI Bulls @ OKC Thunder Shai Gilgeou… @$4; Kyrie x Fox x Simons @$3.37</t>
  </si>
  <si>
    <t xml:space="preserve">Poeltl x Dinwiddie x Markkanen @$9.89; Poeltl x Dinwiddie x Markkanen @$6.52; Lauri Markkanen (UTA Jazz) to record 10 or more 3.80 UTA … @$3.8</t>
  </si>
  <si>
    <t xml:space="preserve">Harris x Beal x Trae @$10.89; Harris x Beal x Trae @$7.51; Same Game Multi 7.00 MIA Heat @ ATL Hawks Trae Young - Ov… @$7; Detroit Pistons vs Cleveland Cavaliers 28/11/2022 09:10:0… @$3.1</t>
  </si>
  <si>
    <t xml:space="preserve">Clint Capela 13+ Rebounds v 76ers @$3.85</t>
  </si>
  <si>
    <t xml:space="preserve">Jalen Brunson x Simons x Curry @$8.19; Same Game Multi 7.00 GS Warriors @ DAL Mavericks Luka Don… @$7; Dallas Mavericks vs Golden State Warriors Odds: 7.00 Win:… @$7; Anfernee Simons To Score 30+ Points @ 3.90 Points To Get … @$3.9</t>
  </si>
  <si>
    <t xml:space="preserve">Same Game Multi 4.75 LA Clippers @ UTA Jazz Jordan Clarks… @$4.75; Same Game Multi 3.75 WAS Wizards @ BKN Nets Bradley Beal … @$3.75; Harris x VanVleet x Bam @$3.57; Bam Adebayo (MIA Heat) to record 5 or more 3.50 MIA Heat … @$3.5; Phoenix Suns vs Chicago Bulls 01/12/2022 12:08:00 AEST St… @$3</t>
  </si>
  <si>
    <t xml:space="preserve">Isaiah Stewart To Get 12+ Rebounds @ 7.50 Rebounds To Get… @$7.5; Isaiah Stewart To Get 10+ Rebounds @ 3.30 Rebounds To Get… @$3.3</t>
  </si>
  <si>
    <t xml:space="preserve">Bam x JV x Trae @$6.51; Bam x Trae x Valanciunas @$6.16; Same Game Multi 5.25 NO Pelicans @ SA Spurs Jonas Valanci… @$5.25; Same Game Multi 4.50 LA Lakers @ MIL Bucks LeBron James -… @$4.5; Same Game Multi 3.75 IND Pacers @ UTA Jazz Lauri Markkane… @$3.75 (+1 more)</t>
  </si>
  <si>
    <t xml:space="preserve">Brooklyn Nets vs Boston Celtics 05/12/2022 09:10:00 AEST … @$3.4</t>
  </si>
  <si>
    <t xml:space="preserve">Same Game Multi 5.25 MIA Heat @ MEM Grizzlies Jimmy Butle… @$5.25; Same Game Multi 4.50 MIL Bucks @ ORL Magic Paolo Banchero… @$4.5; Paolo Banchero (ORL Magic) to record 7 or more 3.05 MIL B… @$3.05</t>
  </si>
  <si>
    <t xml:space="preserve">Same Game Multi 8.50 DAL Mavericks @ DEN Nuggets Luka Don… @$8.5; Jokic x Stewart x Mitchell @$7.47; Detroit Pistons @ Miami Heat Result: Win Player Points Ov… @$5.25; Isaiah Stewart (DET Pistons) to record 10 or more 3.05 DE… @$3.05</t>
  </si>
  <si>
    <t xml:space="preserve">Same Game Multi 7.00 LA Lakers @ TOR Raptors Fred VanVlee… @$7</t>
  </si>
  <si>
    <t xml:space="preserve">Portland Trail Blazers vs Denver Nuggets 09/12/2022 13:10… @$9</t>
  </si>
  <si>
    <t xml:space="preserve">Indiana Pacers vs Washington Wizards 10/12/2022 10:10:00 … @$4.75</t>
  </si>
  <si>
    <t xml:space="preserve">Simons x Curry x Jokic @$13.64; Curry x Jokic x Simons @$9.68; Bam Adebayo u20.5 Points u9.5 Rebounds o2.5 Assists @$7; Simons x Jokic x Curry @$6.3; Los Angeles Clippers @ Washington Wizards Result: Win Pla… @$4.5 (+2 more)</t>
  </si>
  <si>
    <t xml:space="preserve">Paolo Banchero 10+ Rebounds @$8.25; Philadelphia 76ers vs Charlotte Hornets 12/12/2022 09:10:… @$5.75; Paolo x Anthony Davis x Jonas Valanciunas @$3.06</t>
  </si>
  <si>
    <t xml:space="preserve">Rudy Gobert 15+ Rebounds 15+ Points @ POR Trailblazers @$3.75</t>
  </si>
  <si>
    <t xml:space="preserve">Selection Lebron James To Get 8+ Assists @ 3.90 Assists T… @$3.9</t>
  </si>
  <si>
    <t xml:space="preserve">Randle x Fox x George @$102.38; Randle x Fox x George @$69.53; Julius Randle 7+ Assists @ Bulls @$7.5; Paul George u19.5 Points vs Timberwolves @$4.2; De'Aaron Fox o19.5 Points o5.5 Assists @$3.75 (+5 more)</t>
  </si>
  <si>
    <t xml:space="preserve">LaMelo x Fox x Randle @$9.49; Chicago Bulls vs New York Knicks 17/12/2022 11:10:00 AEST… @$5; Julius Randle u20.5 Points @$3.65; Ball x Fox x Haliburton @$3.19</t>
  </si>
  <si>
    <t xml:space="preserve">Cleveland Cavaliers vs Dallas Mavericks 18/12/2022 11:10:… @$3.75; Darius Garland To Get 10+ Assists @ 3.50 Assists To Get E… @$3.5; Dorian Finney-Smith 10+ Points 3+ Rebounds @ Cavaliers @$3.1</t>
  </si>
  <si>
    <t xml:space="preserve">Simmons x Randle x VanVleet @$10.67; Simmons x Randle x VanVleet @$6.7; LeBron James 25 Points under 9 Rebounds 5 Assists vs Wizards @$3.1; Miami Heat vs Chicago Bulls 21/12/2022 10:42:00 AEST Stak… @$3</t>
  </si>
  <si>
    <t xml:space="preserve">Jarrett Allen o10.5 Rebounds o14.5 Points vs Jazz @$4</t>
  </si>
  <si>
    <t xml:space="preserve">Clarkson x Beal @$31.5; Jordan Clarkson 20+P o3.5A o3.5R @ Pistons @$6; Bradley Beal 25+P o3.5R o4.5A @Suns @$5.25; Miami Heat vs Chicago Bulls 21/12/2022 10:42:00 AEST Stak… @$3.2</t>
  </si>
  <si>
    <t xml:space="preserve">LaMelo Ball 7+R 7+A @ Clippers @$5.25</t>
  </si>
  <si>
    <t xml:space="preserve">Giannis x Garland x Trae Young @$8.87; Jaren Jackson Jr 20+P over 2.5 Steals and Blocks (combine… @$6.5; Garland x Giannis x Trae Young @$5.08; Shai Gilgeous-Alexander 30P 5A 5R v Pelicans @$4.5</t>
  </si>
  <si>
    <t xml:space="preserve">RJ Barrett u18.5Points v 76ers @$4.1; DeAndre Ayton 20 Points 10 Rebounds @ Nuggets @$3.4</t>
  </si>
  <si>
    <t xml:space="preserve">Zubac x Gobert @$29.25; Rudy Gobert u10.5 Points u13.5 Rebounds @ Heat @$6.5; Ben Simmons 7 Rebounds 7 Assists @ Cavaliers @$6; Ivica Zubac o8.5 Points 13+ Rebounds @ Pistons @$4.5; Rudy Gobert u10.5 Points @ Heat @$4.2 (+1 more)</t>
  </si>
  <si>
    <t xml:space="preserve">Spencer Dinwiddie 20+ Points 5+Assists vs Knicks @$4.75; Fred VanVleet 7+ Assists vs Clippers @$3</t>
  </si>
  <si>
    <t xml:space="preserve">Rudy Gobert u10.5 Points u12.5 Rebounds @ Pelicans @$7; Kuzma x Dejounte x LeBron @$3.36</t>
  </si>
  <si>
    <t xml:space="preserve">Allen x Zu x Dinwiddie @$10.08; Zu x Allen x Dinwiddie @$6.16; Jarrett Allen o18.5 Points @ Pacers @$4.6; Jarrett Allen o13.5P o9.5R @ Pacers @$3.1</t>
  </si>
  <si>
    <t xml:space="preserve">Jimmy Butler x Rudy Gobert @$17.85; Jordan Poole 30 Points 5 Assists 3 Rebounds 4 3PM vs Trai… @$8; Jimmy Butler 7 Assists 5 Rebounds @ Nuggets @$5.25; Jordan Clarkson 20 Points o3.5 Assists o3.5 Rebounds @$5.25; Orlando Magic vs Washington Wizards 31/12/2022 10:10:00 A… @$3.5</t>
  </si>
  <si>
    <t xml:space="preserve">3 Leg Same Game Multi @ 12.10 Event Same Game Multi 01/01… @$12.1; Tobias Harris 20 Points 5 Rebounds @ Thunder @$3.75; Haliburton x JJJ x DLo @$3.5; Tobias Harris 20+ Points @ Thunder @$3.25</t>
  </si>
  <si>
    <t xml:space="preserve">Kyle Kuzma 10+ Rebounds @ Bucks @$5.75; Nikola Jokic 30 Points 10 Rebounds 7 Assists vs Celtics @$4.5; Kuzma x Murray x Gordon @$3.37</t>
  </si>
  <si>
    <t xml:space="preserve">Zach LaVine 20 Points 5 Rebounds 5 Assists @ Cavaliers @$9.5; Draymond Green u6.5 Points 5 Rebounds 5 Assists vs Hawks @$5; LaVine x Gobert x Simons @$3.5; Anfernee Simons o21.5 Points @$3.3; Butler x LaVine x Dinwiddie @$3.06</t>
  </si>
  <si>
    <t xml:space="preserve">Kuzma x Giddey x Kessler @$3.08</t>
  </si>
  <si>
    <t xml:space="preserve">Ball x Gobert x Jarrett Allen @$6.99; Fred VanVleet o16.5 Points 7 Assists 3 Rebounds vs Bucks @$6.5; Simons x LaMelo x Haliburton @$3.84; Lamelo Ball To Get 10+ Assists @ 3.25 Assists To Get Even… @$3.25</t>
  </si>
  <si>
    <t xml:space="preserve">Dinwiddie x Vanderbilt x Leonard @$3.57</t>
  </si>
  <si>
    <t xml:space="preserve">Simmons x Gobert x Siakam @$22.46; Gobert x Simmons x SIakam @$19.21; Allen x LaVine x VanVleet @$10.34; Rudy Gobert 15 Points 15 Rebounds vs Clippers @$7; LaVine x VanVleet x Allen @$6.96 (+2 more)</t>
  </si>
  <si>
    <t xml:space="preserve">Simmons x Shai Gilgeous-Alexander @$29.25; SGA x Allen x Markkanen @$9.75; Ben Simmons 7Assists 7Rebounds @ Heat @$6.5; Markkanen x SGA x Jarrett ALlen @$6.35; Shai Gilgeous-Alexander 30 Points 5 Assists 5 Rebounds vs… @$4.5</t>
  </si>
  <si>
    <t xml:space="preserve">Nikola Jokic u20.5 Points o9.5 Assists vs Lakers @$9; Zach LaVine 20 Points 5 Assists 5 Rebounds @ Cetics @$7; Kuzma x LeBron x LaVine @$6.51; LeBron x Kuzma x LaVine @$5.75; Domantas Sabonis u14.5 Rebounds u21.5 Points 6 Assists vs… @$4.75</t>
  </si>
  <si>
    <t xml:space="preserve">Luguentz Dort 7 Rebounds vs Heat @$7; Jordan Clarkson 20 Points o3.5 Assists o3.5 Rebounds vs C… @$6.5; Wendell Carter Jr 15 Points 9 Rebounds @ Trail Blazers @$3.6; Tobias x LaMelo x Kawhi @$3.24; Pascal Siakam 4 Assists u9.5 Rebounds o22.5 Points @$3</t>
  </si>
  <si>
    <t xml:space="preserve">Jarrett Allen o17.5 Points 7 Rebounds @ Trail Blazers @$6; Shai Gilgeous-Alexander 30 Points 5 Assists 5 Rebounds @ … @$5.5; SGA x Bam x Allen @$3.2</t>
  </si>
  <si>
    <t xml:space="preserve">Rudy Gobert u15.5 Points u13.5 Rebounds vs Suns @$3.3; Wendell Carter Jr x Curry x Kawhi @$3.24</t>
  </si>
  <si>
    <t xml:space="preserve">LaMelo x D'Angelo x Clarkson @$8.7; Spencer Dinwiddie 20 Points 5 Assists @ Trail Blazers @$5; Pascal Siakam u33.5 Points o5.5 Assists u8.5 Rebounds vs … @$4; LaMelo x Gobert x Clarkson @$3.19</t>
  </si>
  <si>
    <t xml:space="preserve">Jaren Jackson Jr o2.5 Blocks 15+ Points vs Suns @$3.75; D'Angelo x LeBron x Ayton @$3.33</t>
  </si>
  <si>
    <t xml:space="preserve">Ivica Zubac o8.5 Rebounds o8.5 Points @$3.3</t>
  </si>
  <si>
    <t xml:space="preserve">Jimmy Butler 7+ Assists @ Pelicans @$6.5; 10 Assists under 24.5 Points @ Grizzlies @$5.75; Garland x Kuzma x Bogdan @$3.04</t>
  </si>
  <si>
    <t xml:space="preserve">Curry x Siakam x Harden @$11.22; Marcus Smart 10 Assists o11.5 Points vs Warriors @$8; Stephen  Curry x Harden x Siakam @$7.81; Kyrie Irving 2 3PM 5 Rebounds o26.5 Points 5 Assists @ Suns @$3.5; Stephen Curry 7 Assists @ Celtics @$3.25</t>
  </si>
  <si>
    <t xml:space="preserve">Jalen Brunson u26.5 Points o5.5 Assists u4.5 Rebounds @ H… @$6.5; Tre Jones u16.5 Points 7 Assists vs Clippers @$4.75</t>
  </si>
  <si>
    <t xml:space="preserve">Fox x Garland @$45.5; De'Aaron Fox o30.5 Points o5.5 Assistsvs 76ers @$7; Darius Garland u24.5 Points 10 Assists vs Bucks @$6.5; Pascal Siakam o22.5 Points o5.5 Assists o7.5 Rebounds vs … @$5.25; Russell x Smart x Hield @$3.99</t>
  </si>
  <si>
    <t xml:space="preserve">Domantas Sabonis u15.5 Points 10 Rebounds 7 Assists vs Gr… @$6; Wendell Carter Jr o13.5 Points o8.5 Rebounds vs Celtics @$3.6</t>
  </si>
  <si>
    <t xml:space="preserve">Jalen Brunson u17.5 Points vs Cavaliers @$4.2; Jimmy Butler x Zubac x Brunson @$4.2; Jarrett Allen 9 Rebounds o12.5 Points @ Knicks @$3.4; Hield x Brunson x Adebayo @$3.13</t>
  </si>
  <si>
    <t xml:space="preserve">Buddy Hield 15 Points 3 Rebounds 5 Assists @ Magic @$5; Stephen Curry 30 Points under 6 Assists vs Grizzlies @$5; Pascal Siakam u7.5 Assists 7 Rebounds under 22.5 Pointss … @$3.4; Kuzma x Siakam x Jokic @$3.4; Harden x Buddy x Gobert @$3.08</t>
  </si>
  <si>
    <t xml:space="preserve">Jalen Brunson 7 Assists @ Celtics @$3.2</t>
  </si>
  <si>
    <t xml:space="preserve">Giannis x Jimmy Butler x Draymond Green @$10.86; Butler x Giannis x Draymond @$7.5; Shai Gilgeous-Alexander 30 Points 5 Assists 5 Rebounds vs… @$5</t>
  </si>
  <si>
    <t xml:space="preserve">Kentavious Caldwell-Pope 3 Assists 3 Rebounds @ 76ers @$6; James Harden 13+ Assists vs Nuggets @$3.6</t>
  </si>
  <si>
    <t xml:space="preserve">Bam Adebayo 3 Assists under 11.5 Rebounds under 22.5 Poin… @$7</t>
  </si>
  <si>
    <t xml:space="preserve">Wendell Carter Jr x Giddey x Clint Capela @$10.52; Wendell Carter Jr x Giddey x Capela @$7.15; Paolo Banchero o18.5 Points 5 Rebounds 3 Assists @ 76ers @$4; Franz Wagner 5+ Rebounds @ 76ers @$3.1</t>
  </si>
  <si>
    <t xml:space="preserve">Garland x Brunson x McCollum @$3.55; Zach LaVine 5+ Assists vs Clippers @$3.1</t>
  </si>
  <si>
    <t xml:space="preserve">Clarkson x Gobert x Harden @$6.53; Harden x Gobert x Clarkson @$3.04</t>
  </si>
  <si>
    <t xml:space="preserve">Anthony Davis 12+ Rebounds 30+ Points @ Pacers @$7.5; Ivica Zubac 11+ Rebounds 12+ Points @ Bucks @$6.5; Ja Morant 8+ Rebounds 8+ Assists @ Cavaliers @$5.75</t>
  </si>
  <si>
    <t xml:space="preserve">Jaden Ivey 15 Points 3 Rebounds 5 Assists vs Hornets @$3.5; Harden x Beal x D'Angelo Russell @$3.2</t>
  </si>
  <si>
    <t xml:space="preserve">Giannis Antetokounmpo 8+ Assists vs Heat @$9; Kuzma x Antetokounmpo x Valanciunas @$3.72; Jonas Valanciunas 10+ Rebounds 14+ Points vs Lakers @$3.5; Tim Hardaway 3+ 3PM 2+ Assists o18.5 Points @ Warriors @$3.3</t>
  </si>
  <si>
    <t xml:space="preserve">Terry Roziers u4.5 Rebounds 5+ Assists vs Magic @$5.25; Hield x Brunson x Keegan Murray @$4.09</t>
  </si>
  <si>
    <t xml:space="preserve">Giannis Antetokounmpo 3+ Assists u14.5 Rebounds u34.5 Poi… @$3.8; Fox x Green x Wood @$3.16</t>
  </si>
  <si>
    <t xml:space="preserve">Jonas Valanciunas 13+ Rebounds vs Hawks @$3.4; Jonas Valanciunas 15 Points 10 Rebounds vs Hawks @$3.3</t>
  </si>
  <si>
    <t xml:space="preserve">Duren x Siakam x Lillard @$13.12; Garland x Hield x Siakam @$8.44; Garland x Hield x Siakam @$7.97; Damian Lillard 10+ Assists vs Warriors @$4.3; Buddy Hield 3+ 3PM 5+ Rebounds over 16.5 Points @ Miami @$3.6 (+1 more)</t>
  </si>
  <si>
    <t xml:space="preserve">Clint Capela 15+ Rebounds vs Suns @$8.25; Trae Young x Wendell Carter Jr x Dinwiddie @$3.13</t>
  </si>
  <si>
    <t xml:space="preserve">Anthony Edwards u6.5 Rebounds 5+ Assists u29.5 Points @ G… @$6.5; LaMelo Ball 10+ Assists @ Celtics @$4.2; Hield x Donovan Mitchell x Kyrie Irving @$3.37</t>
  </si>
  <si>
    <t xml:space="preserve">Dinwiddie x Porzingis x Kessler @$9.53; Dinwiddie x Porzingis x Kessler @$6.18; Jordan Poole 2+ 3PM u6.5 Assists o25.5 Points vs Lakers @$3.2</t>
  </si>
  <si>
    <t xml:space="preserve">Nikola Jokic u12.5 Rebounds o23.5 Points u10.5 Assists @$4.75</t>
  </si>
  <si>
    <t xml:space="preserve">Giannis x Siakam x Sabonis @$10.13; Giannis x Siakam x Sabonis @$6.18; Kristaps Porzingis o2.5 Assists o8.5 Rebounds u31.5 Point… @$5.25; Jordan Poole 20+ Points 6+ Assists @ Clippers @$3.4</t>
  </si>
  <si>
    <t xml:space="preserve">Buddy Hield o21.5 Points vs Bulls @$5.25; Jordan Clarkson 4+ Rebounds 5+ Assists under 26.5 Points … @$4.75; Garland x Williams x Hield @$3.37</t>
  </si>
  <si>
    <t xml:space="preserve">Rudy Gobert 15+ Points 15+ Rebounds vs Wizards @$7; Jrue x Conley x Chris Paul @$4.02; Kawhi Leonard 7+ Rebounds @ Suns @$3.05</t>
  </si>
  <si>
    <t xml:space="preserve">Hield x Franz x Sabonis @$10.71; Hield x Franz x Sabonis @$7.33; Franz Wagner o17.5 Points u3.5 Assists o3.5 Rebounds vs P… @$6.5; Buddy Hield o15.5 5+ Rebounds 3+ 3PM o1.5 Assists o1.5 As… @$5.25; Zach Collins 10+ Rebounds @ Mavericks @$3.65</t>
  </si>
  <si>
    <t xml:space="preserve">Evan Mobley u9.5 Rebounds u17.5 Points @ Hawks @$3.3</t>
  </si>
  <si>
    <t xml:space="preserve">Franz Wagner o16.5 Points o3.5 Rebounds u3.5 Assists vs P… @$5.5; Smart x Franz Wagner x Poeltl @$3.63; Mark Williams 10+ Rebounds vs Heat @$3.25</t>
  </si>
  <si>
    <t xml:space="preserve">Anthony Edwards u30.5 Points o4.5 Assists u6.5 Rebounds v… @$6.5; Jarred Vanderbilt 10 Rebounds @ Mavericks @$5.5; Reddish x Capela x Vanderbilt @$3.1</t>
  </si>
  <si>
    <t xml:space="preserve">Harris x Williams x Smart @$3.18</t>
  </si>
  <si>
    <t xml:space="preserve">Huerter x Poole @$10.07; Clint Capela 13+ Rebounds 10+ Points vs Wizards @$6.5; Spencer Dinwiddie 8+ Assists vs Bucks @$3.6; Jordan Poole 2+ 3PM under 6.5 Assists over 25.5 Points vs… @$3.25; Kevin Huerter o15.5 Points 2+ Assists 2+ Rebounds @ Thunder @$3.1</t>
  </si>
  <si>
    <t xml:space="preserve">Bojan Bogdanovic 20+ Points 3+ Assists vs Bulls @$7; Tobias Harris 5+ Rebounds 2+ Assists o13.5 Points @ Miami @$5.25; Williams x Smart x Adebayo @$3.35</t>
  </si>
  <si>
    <t xml:space="preserve">Luka Doncic 10+ Assists vs 76ers @$5.25; Porzingis x Hield x Poole @$3.17</t>
  </si>
  <si>
    <t xml:space="preserve">Marcus Smart 8+ Assists vs Brooklyn @$3.9; Domantas Sabonis u8.5 Assists u14.5 Rebounds o17.5 Points… @$3.6; Smart x Williams x Gobert @$3.39</t>
  </si>
  <si>
    <t xml:space="preserve">Adebayo x Gobert x Porzingis @$25.07; Porzingis x Adebayo x Gobert @$23.95; Bam x Collins @$14.4; Zach Collins 10+ Points 10+ Rebounds vs Rockets @$4.5; Kristaps Porzingis 10+ Rebounds vs Raptors @$3.35 (+2 more)</t>
  </si>
  <si>
    <t xml:space="preserve">Williams x Doncic x Leonard @$10.44; Mark Williams 13+ Rebounds 10+ Points @ Nets @$8; Williams x Doncic x Kawhi @$6.47; Jordan Poole u22.5 Points u4.5 Assists u3.5 Rebounds @ La… @$4.4; Jordan Poole u17.5 Points @ Lakers @$3.7 (+1 more)</t>
  </si>
  <si>
    <t xml:space="preserve">Hield x Garland x Young @$8.93; Hield x Garland x Young @$5.12; Kevin Huerter 2+ Assists 2+ Rebounds o15.5 Points vs Peli… @$3.25; Capela x Harden x Wiseman @$3.13</t>
  </si>
  <si>
    <t xml:space="preserve">Stephen Curry 20+ Points 7+ Assists 3+ Rebounds @ Thunder @$3.6</t>
  </si>
  <si>
    <t xml:space="preserve">Kuzma x Zubac x Adebayo @$4.18; Saddiq Bey u13.5 Points u1.5 Assists 3+ Rebounds @ Wizards @$3.5</t>
  </si>
  <si>
    <t xml:space="preserve">Domantas Sabonis 13+ Rebounds 7+ Assists vs Knicks @$5.25; Hield x Williams x Brooks @$3.4</t>
  </si>
  <si>
    <t xml:space="preserve">Mike Conley 7+ Assists u11.5 Points vs Nets @$6; Gobert x Capela x Adebayo @$3.08</t>
  </si>
  <si>
    <t xml:space="preserve">Zach LaVine 5+ Assists 5+ Rebounds @ Rockets @$6.25; Julius Randle u23.5 Points @ Clippers @$3.9</t>
  </si>
  <si>
    <t xml:space="preserve">Kuzma x Jokic x Davis @$3.05</t>
  </si>
  <si>
    <t xml:space="preserve">Anthony Edwards 5+ Assists o5.5 Rebounds 25+ Points @ Hawks @$6.5; Lauri Markkanen 25+ Points o7.5 Rebounds @ Heat @$6.25; Dillon Brooks 18+ Points @ Mavericks @$3.6</t>
  </si>
  <si>
    <t xml:space="preserve">Kentavious x Dort x Randle @$25.65; Luguentz Dort 7+ Rebounds vs Nets @$6.75; Julius Randle under 23.5 Points @ Trail Blazers @$3.8</t>
  </si>
  <si>
    <t xml:space="preserve">Kevin Porter Jr x James Harden @$22.31; Kevin Porter Jr under 6.5 Assists 5+ Rebounds over 12.5 P… @$5.25; James Harden over 10.5 Assists over 5.5 Rebounds @ Cavaliers @$4.25</t>
  </si>
  <si>
    <t xml:space="preserve">Kentavious x Dort x Wagner @$40.62; Luguentz Dort 7+ Assists @ Raptors @$6.5; Kentavious Caldwell-Pope 15+ Points @ Pistons @$6.25; Pascal Siakam o22.5 Points 7+ Rebounds 5+ Assists vs Thunder @$5.5</t>
  </si>
  <si>
    <t xml:space="preserve">Stephen Curry 5+ Assists under 7.5 Rebounds over 28.5 Poi… @$5; Rudy Gobert 13 Rebounds 15 Points @ Bulls @$4.75; Jonas Valanciunas 10+ Rebounds @ Rockets @$3.15</t>
  </si>
  <si>
    <t xml:space="preserve">Pascal Siakam o22.5 Points o4.5 Assists 7+ Rebounds vs Ti… @$4.5; Westbrook x Jokic x Siakam @$3.35; Franz Wagner 20+ Points @ Clippers @$3.05</t>
  </si>
  <si>
    <t xml:space="preserve">Giannis Antetokounmpo under 32.5 Points 8+ Rebounds 8+ As… @$9.5; Jusuf Nurkic o11.5 Point o2.5 Assists 10+ Rebounds @$7.5</t>
  </si>
  <si>
    <t xml:space="preserve">Kelly Olynyk 15+ Points 7+ Rebounds 3+ Assists vs Kings @$4.25; Domantas Sabonis under 17.5 Points @ Jazz @$3.7; Vucevic x Curry x Sabonis @$3.61</t>
  </si>
  <si>
    <t xml:space="preserve">Marcus Smart 7+ Assists @ Kings @$3.65; Beal x Dinwiddie x Ivey @$3.53</t>
  </si>
  <si>
    <t xml:space="preserve">Pascal Siakam 25+ Points 7+ Assists o7.5 Rebounds vs Pacers @$8.5; Matisse Thybulle under 8.5 Points over 1.5 Assists 3+ Reb… @$6.25; Stephen Curry 20+ Points 7+ Assists under 6.5 Rebounds @ … @$5.75; LaVine x Davis x Randle @$3.4; Stephen Curry 7+ Assists @ Mavericks @$3.2</t>
  </si>
  <si>
    <t xml:space="preserve">Randle x Garland x Shai @$3.87</t>
  </si>
  <si>
    <t xml:space="preserve">Jaden Ivey 7+ Assists @ Raptors @$3.4; Kelly Olynyk 15+ Points 7+ Rebounds vs Bucks @$3.3</t>
  </si>
  <si>
    <t xml:space="preserve">Biyombo x Olynyk @$60.5; Mikal Bridges 5+ Assists @ Heat @$11.25; Bismack Biyombo 10+ Rebounds 5+ Points vs 76ers @$11; Kelly Olynyk 15+ Points 7+ Rebounds 5+ Assists @ Kings @$5.5; Kentavious Caldwell-Pope over 8.5 Points over 2.5 Rebound… @$4.5 (+1 more)</t>
  </si>
  <si>
    <t xml:space="preserve">Malik Monk over 10.5 Points 3+ Assists vs Timberwolves @$3</t>
  </si>
  <si>
    <t xml:space="preserve">Brooks x Siakam x Mitchell @$9.53; Siakam x Brooks x Mitchell @$5.65; Stephen Curry 20+ Points 7+ Assists over 5.5 Rebounds vs … @$5.25; Monte Morris 7+ Assists vs Celtics @$4.9; Pascal Siakam over 22.5 Points 7+ Rebounds 5+ Assists @ Heat @$4.5</t>
  </si>
  <si>
    <t xml:space="preserve">Kyrie x Vucevic x Anthony Edwards @$9.94; Kyrie x Vucevic x Anthony Edwards @$6; Alperen Sengun 15+ Points 10+ Rebounds @ Nets @$5.5; Luguentz Dort 20+ Points vs Pistons @$3.4; Dillons Brooks over 13.5 Points over 2.5 Rebounds vs Clip… @$3</t>
  </si>
  <si>
    <t xml:space="preserve">Jonas Valanciunas over 14.5 Points over 10.5 Rebounds ove… @$5; Jayson Tatum under 4.5 Assists over 28.5 Points @ Bucks @$4.5</t>
  </si>
  <si>
    <t xml:space="preserve">Franz Wagner over 17.5 Points over 4.5 Rebounds under 3.5… @$8; Dorian Finney-Smith 7R 2A vs Hawks @$8; Siakam x Dort x LeBron @$3.16</t>
  </si>
  <si>
    <t xml:space="preserve">Sharpe x Siakam x Fox @$10.19; Trae Young under 26.5 Points 12+ Assists 2+ Rebounds v Ma… @$10; Sharpe x Fox x Siakam @$6.26; Pascal Siakam over 22.5 Points over 5.5 Assists @ Hornets @$4.5</t>
  </si>
  <si>
    <t xml:space="preserve">Dorian Finney-Smith 7 Rebounds over 1.5 Assists vs Timber… @$9; Kelly Olynyk 15+ Points 7+ Rebounds 5+ Assists @ Jazz @$6; Brandon Ingram 5+ Rebounds u7.5A u29.5P vs Kings @$4.5; Shai Gilgeous-Alexander 7+ Assists @ Warriors @$4.1; Fred VanVleet u8.5 Assists u21.5 Points @ Hornets @$4</t>
  </si>
  <si>
    <t xml:space="preserve">Nikola Vucevic o10.5 Rebounds 3 Assists o12.5 Points @$4</t>
  </si>
  <si>
    <t xml:space="preserve">Zach Collins 10R 3A 10P vs Trail Blazers @$5.25</t>
  </si>
  <si>
    <t xml:space="preserve">Draymond Green 5R 5A u5.5 Points @ Kings @$7.25</t>
  </si>
  <si>
    <t xml:space="preserve">Sengun x Kawhi x Stephen Curry @$9.28; Sengun x Leonard x Stephen Curry @$5.43</t>
  </si>
  <si>
    <t xml:space="preserve">Ingram x Vucevic @$30.45; Nikola Vucevic 13R o13.5 Points o2.5A @ Raptors @$7.25; Brandon Ingram u30.5 Points u7.5 Assists vs Thunder @$4.2; Vucevic 13R @ Raptors @$3.5; Karl-Anthony Towns x Bam x Vucevic @$3.01</t>
  </si>
  <si>
    <t xml:space="preserve">Josh Giddey u17.5 Points u6.5 Assists @ Timberlwolves @$7.5; Tyler Herro 5+ Assists vs Bulls @$3.35</t>
  </si>
  <si>
    <t xml:space="preserve">Marcus Smart o5.5 Assists o2.5 Rebounds vs Hawks @$3.8; Jarrett Allen 10+ Rebounds 12+ Points vs Knicks @$3.2; Jarrett Allen x Trae x Harden @$3.08</t>
  </si>
  <si>
    <t xml:space="preserve">Tobias Harris 10+ Rebounds vs Nets @$12</t>
  </si>
  <si>
    <t xml:space="preserve">Marcus Smart 5+ Rebounds 3+ Assists over 7.5 Points vs Hawks @$5.25; Russell Westbrook over 23.5 Points 3+ Rebounds @ Suns @$5.25; Dejounte x Garland x Westbrook @$3.13</t>
  </si>
  <si>
    <t xml:space="preserve">Nikola Jokic25+ points under 9.5 Assists vs Timberwolves @$4.2</t>
  </si>
  <si>
    <t xml:space="preserve">Trae x Garland x Kentavious @$3.61</t>
  </si>
  <si>
    <t xml:space="preserve">Al Horford 10 Rebounds @ Hawks @$7.5; Nikola Jokic 25+ Points under 9.5 Assists @ Timberwolves @$4.33; Domantas x Jarrett x Horford @$3.12</t>
  </si>
  <si>
    <t xml:space="preserve">LeBron James under 28.5 Points 5+ Rebounds over 6.5 Assis… @$5.25; Butler x James x Ayton @$3.22</t>
  </si>
  <si>
    <t xml:space="preserve">Tatum x Towns @$29.84; Jayson Tatum under 11.5 Rebounds 5+ Assists under 30.5 Po… @$6.5; Karl-Anthony Towns 25 Points over 6.5 Rebounds @ Nuggets @$4.59; Towns x Paul x Collins @$3.35; DeAndre Ayton 20+ Points vs Clippers @$3.14</t>
  </si>
  <si>
    <t xml:space="preserve">Stephen Curry under 33.5 Points 8+ Assists vs Kings @$8.5; LeBron x Julius x Antetokounmpo @$3.09</t>
  </si>
  <si>
    <t xml:space="preserve">LeBron x Kentavious x Huerter @$15.49</t>
  </si>
  <si>
    <t xml:space="preserve">Kentavious Caldwell-Pope 3+ 3PM vs Suns @$5.25; Kevin Durant over 27.5 Points under 6.5 Assists over 5.5 … @$3.6</t>
  </si>
  <si>
    <t xml:space="preserve">Gabe Vincent 20+ Points @ Knicks @$8.5; Vincent x Huerter x Tobias Harris @$4.65</t>
  </si>
  <si>
    <t xml:space="preserve">LeBron x Kentavious x Tatum @$3.63</t>
  </si>
  <si>
    <t xml:space="preserve">Marcus Smart 15+ Points vs 76ers @$3.25</t>
  </si>
  <si>
    <t xml:space="preserve">Stephen Curry under 31.5 Points 8+ Assists vs Lakers @$8</t>
  </si>
  <si>
    <t xml:space="preserve">Smart x Jokic x Adebayo @$34.59; Smart x Jokic x Bam @$31.93; Smart x Jokic x Randle @$10.05; Smart x Jokic x Julius Randle @$6.13; James Harden over 8.5 Assists under 22.5 Points vs Celtics @$4.5 (+2 more)</t>
  </si>
  <si>
    <t xml:space="preserve">Bam Adebayo 10+ Rebounds vs Knicks @$3.05</t>
  </si>
  <si>
    <t xml:space="preserve">Tobias x Michael Porter Jr @$3.17</t>
  </si>
  <si>
    <t xml:space="preserve">Stephen Curry 8+ Assists under 31.5 Points @ Lakers @$7.5; Bam Adebayo 20+ Points over 8.5 Rebounds vs Knicks @$5.25; Butler x LeBron @$3.18</t>
  </si>
  <si>
    <t xml:space="preserve">James Harden over 8.5 Assists under 22.5 Points @ Celtics @$4.2; Harden x Ayton @$3.12</t>
  </si>
  <si>
    <t xml:space="preserve">Al Horford 10+ Rebounds @ 76ers @$8.25; Jayson Tatum 5+ Assists under 10.5 Rebounds under 29.5 Po… @$5.5</t>
  </si>
  <si>
    <t xml:space="preserve">Anthony Davis 30+ Points @ Nuggets @$4.75</t>
  </si>
  <si>
    <t xml:space="preserve">Bam Adebayo 5+ Assists 5+ Rebounds @$6.25; Gabe Vincent 15+ Points @ Celtics @$5.6</t>
  </si>
  <si>
    <t xml:space="preserve">Bam Adebayo 5+ Assists 5+ Rebounds @ Celtics @$5.75</t>
  </si>
  <si>
    <t xml:space="preserve">Marcus Smart 7+ Rebounds @ Heat @$12.25; Marcus Smart 5+ Rebounds @ Heat @$3.5</t>
  </si>
  <si>
    <t xml:space="preserve">Nikola Jokic over 27.5 Points 10+ Rebounds 12+ Assists @ … @$5.75</t>
  </si>
  <si>
    <t xml:space="preserve">Marcus Smart 20+ Points 3+ Rebounds vs Heat @$12; Al Horford 10+ Rebounds vs Heat @$10.25; Jayson Tatum under 30.5 Points under 10.5 Rebounds 5+ Ass… @$5.75</t>
  </si>
  <si>
    <t xml:space="preserve">Bam Adebayo 10+ Rebounds 5+ Assists vs Celtics @$9</t>
  </si>
  <si>
    <t xml:space="preserve">Max Strus 5+ Rebounds @ Celtics @$5.25; Jayson Tatum under 24.5 Points vs Heat @$4.2</t>
  </si>
  <si>
    <t xml:space="preserve">Bam Adebayo over 3.5 Assists 20+ Points 10+ Rebounds @ Nu… @$12; Gabe Vincent 5+ Assists 10+ Points @ Nuggets @$6.25</t>
  </si>
  <si>
    <t xml:space="preserve">Michael Porter Jr 15+ Points 5+ Rebounds over 0.5 Assists… @$9; Kentavious Caldwell-Pope 10+ Points vs Heat @$3.1; Michael Porter Jr 7+ Rebounds vs Heat @$3.05</t>
  </si>
  <si>
    <t xml:space="preserve">2023-24 SEASON  ·  Oct 2023 – Aug 2024  ·  NBA + offseason  (futures P/L included in daily rows)</t>
  </si>
  <si>
    <t xml:space="preserve">Jusuf Nurkic 10+ Points 10+ Rebounds 3 Assists @ Warriors @$5.25</t>
  </si>
  <si>
    <t xml:space="preserve">John Collins 15+ Points 7+ Rebounds vs Kings @$6; Clint Capela over 14.5 Points @ Hornets @$5.5; Ben Simmons 7+ Assists 7+ Rebounds vs Cavaliers @$4</t>
  </si>
  <si>
    <t xml:space="preserve">Tobias Harris 20+ Points @ Bucks @$4.2; Tobias x Nurkic @$3.24</t>
  </si>
  <si>
    <t xml:space="preserve">Garland x Wembanyama @$99; Victor Wembanyama 20+ Points 10+ Rebounds vs Rockets @$11; Tyler Herro 10+ Points 5+ Assists 5+ Rebounds @ Celtics @$8; Spencer Dinwiddie 7+ Assists 3+ Rebounds 10+ Points @ Mav… @$6.5; Xavier Tillman Sr under 8.5 Rebounds under 3.5 Assists 5+… @$5 (+2 more)</t>
  </si>
  <si>
    <t xml:space="preserve">Brooks x MPJ x Zubac @$10.19; Michael Porter Jr x Brooks x Zubac @$6.26</t>
  </si>
  <si>
    <t xml:space="preserve">Kessler x Jaylen Brown x Scoot @$14.28; Jaylen Brown x Scoot x Kessler @$8.8; Walker Kessler 10+ Points 10+ Rebounds @ Nuggets @$6.75; CJ McCollum o17.5 Points o4.5 Assists o3.5 Rebounds vs Wa… @$5.5; Jaylen Brown x Scoot x Kessler @$5.01 (+3 more)</t>
  </si>
  <si>
    <t xml:space="preserve">Victor Wembanyama o16.5 Point o6.5 Rebounds o1.5 Blocks @… @$6.25</t>
  </si>
  <si>
    <t xml:space="preserve">CJ McCollum x Royce O'Neale @$40.62; Scoot x Brooks x Siakam @$26.45; Ayton x Brooks x Tatum @$10.01; Royce O'Neale 5+ Assists 5+ Points 3+ Rebounds @ Heat @$6.5; CJ McCollum o19.5 Points o4.5 Assists o3.5 Rebounds @ Thu… @$6.25 (+5 more)</t>
  </si>
  <si>
    <t xml:space="preserve">Wembanyama x Banchero x Siakam @$13.34; Victor Wembanyama o17.5 Points o6.5 Rebounds o1.5 Blocks … @$5.75; Victor Wembanyama 10+ Rebounds @ Suns @$4.6; Banchero x Siakam x Wembanyama @$3.35</t>
  </si>
  <si>
    <t xml:space="preserve">Myles Turner 20+ Points 5+ Rebounds o1.5 Blocks vs Cavaliers @$8.5; Zach LaVine 5+ Assists vs Nets @$4.6; Aaron Gordon 15+ Points 5+ Rebounds @ Nuggets @$3.6; Poole x Ayton x Julius Randle @$3.46</t>
  </si>
  <si>
    <t xml:space="preserve">Dejounte Murray 5+ Rebounds 5+ Assists 15+ Points @ Pelicans @$4.2; Nurkic x Clarkson x Banchero @$3.27</t>
  </si>
  <si>
    <t xml:space="preserve">Luke Kennard o13.5 Points @ Trail Blazers @$5.25</t>
  </si>
  <si>
    <t xml:space="preserve">Fred VanVleet x Kentavious x Anthony Davis @$24.3; Walker Kessler 10+ Rebounds 10+ Points @ Bulls @$7; Fred VanVleet u4.5 Rebounds u7.5 Assists u20.5 Points vs … @$6.75; Bruce Brown Jr 3+ Assists 5+ Rebounds vs Spurs @$5.25; Julius Randle 25+ Points vs Clippers @$4.6 (+2 more)</t>
  </si>
  <si>
    <t xml:space="preserve">Ayton x Brooks x Durant @$17.25; Pascal Siakam 20+ Points 7+ Rebounds 5+ Assists @ Mavericks @$7.25; DeAndre Ayton o17.5 Points @ Kings @$4.6; Kevin Durant 7+ Assists @ Bulls @$3.75; Kuzma x Brooks x Ayton @$3.27 (+1 more)</t>
  </si>
  <si>
    <t xml:space="preserve">Jaren Jackson Jr under 20.5 Points vs Jazz @$3.65</t>
  </si>
  <si>
    <t xml:space="preserve">Franz Wagner x Trae x Jarrett Allen @$3.48</t>
  </si>
  <si>
    <t xml:space="preserve">Isaiah Stewart 10+ Points 10+ Rebounds @ Bulls @$3.6</t>
  </si>
  <si>
    <t xml:space="preserve">Pascal Siakam 20+ Points 7+ Rebounds 5+ Assists vs Wizards @$5.5; Julius Randle 25+ Points @ Celtics @$4.1; Julius Randle x Kyle Kuzma x Jarrett Allen @$3.72</t>
  </si>
  <si>
    <t xml:space="preserve">Ivica Zubac 13+ Rebounds @ Nuggets @$8; Jerami Grant u3.5 Assists u5.5 Rebounds @ Jazz @$3.25</t>
  </si>
  <si>
    <t xml:space="preserve">Trae Young 10+ Assists u25.5 Points vs Knicks @$4.6; Scottie Barnes 20+ Points 5+ Assists 5+ Rebounds vs Bucks @$3.4; Kevin Durant 5+ Assists vs Timberwolves @$3.05</t>
  </si>
  <si>
    <t xml:space="preserve">Mark Williams 10+ Points 10+ Rebounds o0.5 Blocks vs Bucks @$6; Clint Capela 10+ Points 10+ Rebounds vs 76ers @$5; DeAndre Ayton 15+ Points 10+ Rebounds vs Lakers @$3.8</t>
  </si>
  <si>
    <t xml:space="preserve">Gobert x LaVine x Wembanyama @$10.64; Chet Holmgren o1.5 Blocks 10+ Rebounds o12.5 Points @ War… @$6.75; Gobert x LaVine x Wembanyama @$6.59; Grant Williams 10+ Points 3+ Rebounds 2+ 3PM @$3.5</t>
  </si>
  <si>
    <t xml:space="preserve">Dillon Brooks 10+ Points o1.5 Assists o0.5 Steals @ Lakers @$6.5; Jordan Clarkson o2.5 Rebounds 5+ Assists u23.5 Points vs … @$5; Dinwiddie x Kentavious x Mathurin @$3.13</t>
  </si>
  <si>
    <t xml:space="preserve">Poole x Zubac x Brunson @$8.99; Isaiah Stewart 10+ Rebounds 10+ Points vs Nuggets @$7.25; Poole x Zubac x Brunson @$5.17; James Harden 10+ Assists @ Spurs @$4</t>
  </si>
  <si>
    <t xml:space="preserve">Maxey x Banchero x Capela x Durant @$10.16; Maxey x Banchero x Capela x Durant @$6.23</t>
  </si>
  <si>
    <t xml:space="preserve">Anthony Edwards 25+ Points 5+ Rebounds 5+ Assists vs 76ers @$6.25; Victor Wembanyama o1.5 Blocks o8.5 Rebounds o18.5 Points … @$5.75; Mikal Bridges 20+ Points u4.5 Assists o4.5 Rebounds @ Hawks @$4.5</t>
  </si>
  <si>
    <t xml:space="preserve">Paolo Banchero 20+ Points 5+ Rebounds 5+ Assists vs Celtics @$6.25; Kyle Kuzma 20+ Points 3+ Rebounds u4.5 Assists @ Bucks @$3.6</t>
  </si>
  <si>
    <t xml:space="preserve">Holmgren x Capela x Zubac @$3.41</t>
  </si>
  <si>
    <t xml:space="preserve">OG Anunoby 7+ Rebounds @ Cavaliers @$6.5; Victor Wembanyama 20+ Points o8.5 Rebounds o1.5 Blocks @ … @$5.25</t>
  </si>
  <si>
    <t xml:space="preserve">Tobias x Kawhi x Kuzma @$25.16; Kyle Kuzma 10+ Rebounds @ Pistons @$8.25; Kawhi Leonard 7+ Rebounds vs Nuggets @$3.05</t>
  </si>
  <si>
    <t xml:space="preserve">Kevin Huerter 15+ Points 3+ Rebounds 3+ Assists vs Warriors @$7.25; Mark Williams x Capela x Anunoby @$3.45</t>
  </si>
  <si>
    <t xml:space="preserve">Poole x VanVleet x Russell @$7.09; Poole x VanVleet x D'Angelo Russell @$6.33</t>
  </si>
  <si>
    <t xml:space="preserve">Malik Beasley u4.5 Rebounds 12+ Points @ Bulls @$5.25; Victor Wembanyama o2.5 Blocks 8+ Rebounds 18+ Points vs H… @$4.09</t>
  </si>
  <si>
    <t xml:space="preserve">Grant o13.5 Points 3+ Rebounds vs Grizzlies @$6.25</t>
  </si>
  <si>
    <t xml:space="preserve">VanVleet x Fox x Duren x Claxton @$51.75; VanVleet x Harden x Capela x Duren @$25.41; VanVleet x Harden x Capela x Duren @$20.61; VanVleet x Harden x Capela x Duren @$11.72; De'Aaron Fox 10+ Assists vs Nuggets @$11.25 (+3 more)</t>
  </si>
  <si>
    <t xml:space="preserve">Brandon Ingram o2.5 Assists o2.5 Rebounds 25+ Points @ Kings @$3.4</t>
  </si>
  <si>
    <t xml:space="preserve">Dillon Brooks x Anunoby @$57.5; OG Anunoby 20+ Points 5+ Rebounds vs Heat @$10; Bojan Bogdanovic 15+ Points 3+ Rebounds 3+ Assists vs Gri… @$8; James Harden 10+ Assists vs Nuggets @$5.75; Dillon Brooks 10+ Points o1.5 Assists o0.5 Steals vs Thunder @$5.75 (+1 more)</t>
  </si>
  <si>
    <t xml:space="preserve">Kyle Lowry 15+ Points 3+ Assists @ Heat @$6.5; Victor Wembanyama o2.5 Blocks 8+ Rebounds 18+ Points vs B… @$4.75; Aaron Gordon x Tobias x Miles Bridges @$3.35</t>
  </si>
  <si>
    <t xml:space="preserve">Cade Cunningham x Donovan Mitchell @$14.06; OG Anunoby 20+ Points 5+ Rebounds @ Knicks @$10; Khris Middleton 5+ Rebounds 5+ Assists 10+ Points vs Bulls @$5; Cade Cunningham u23.5 Points u7.5 Assists vs Pacers @$3.75; Donovan Mitchell u29.5 Points u5.5 Rebounds @ Magic @$3.75</t>
  </si>
  <si>
    <t xml:space="preserve">Kristaps Porzingis 15+ Points 5+ Rebounds 3+ Assists vs C… @$6; Jusuf Nurkic 5+ Assists vs Warriors @$4.5; Grant Williams x Aaron Gordon x Huerter @$3.8</t>
  </si>
  <si>
    <t xml:space="preserve">Coby White o3.5 Rebounds o5.5 Assists o21.5 Points @ Heat @$6.25; James Harden 10+ Assists vs Warriors @$3.35</t>
  </si>
  <si>
    <t xml:space="preserve">Collin Sexton x Kawhi Leonard @$21.38; Cameron Thomas o26.5 Points @ Warriors @$4.75; Collin Sexton 20+ Points u5.5 Assists 3+ Rebounds @ Kings @$4.75; Kawhi Leonard o26.5 Points o3.5 Assists 5+ Rebounds vs Kn… @$4.5</t>
  </si>
  <si>
    <t xml:space="preserve">Jaylen Brown x CJ McCollum x Jordan Poole @$3.46</t>
  </si>
  <si>
    <t xml:space="preserve">Anthony Edwards 25+ Points 5+ Rebounds 5+ Assists @ Heat @$8; Bruce Brown Jr 3+ Assists 3+ Rebounds o8.5 Points vs Clip… @$3.8; Jaren Jackson Jr u18.5 Points @ Thunder @$3.7; Jaren Jackson Jr u24.5 Points u2.5 Assists @ Thunder @$3</t>
  </si>
  <si>
    <t xml:space="preserve">Stephen Curry x Giannis Antetokounmpo x Stephen Curry @$31.82; Stephen Curry x Giannis Antetokounmpo x Stephen Curry @$30.59; Ja Morant x Stephen Curry x Giannis Antetokounmpo @$9.15; Ja Morant x Stephen Curry x Giannis Antetokounmpo @$5.33; Giannis Antetokounmpo 7+ Assists vs Spurs @$3.9 (+1 more)</t>
  </si>
  <si>
    <t xml:space="preserve">Jamal Murray x Anthony Edwards @$35; Jamal Murray 15+ Points 5+ Rebounds 5+ Assists @ Raptors @$7; Anthony Edwards 25+ Points 5+ Rebounds 5+ Assists @ 76ers @$5; Anthony Davis o2.5 Assists u28.5 Points @ Bulls @$4.2; Ivica Zubac u10.5 Rebounds u12.5 Points u1.5 Assists @ Ma… @$4</t>
  </si>
  <si>
    <t xml:space="preserve">Dejounte Murray 20+ Points 5+ Assists 3+ Rebounds @ Heat @$4.25; Domantas x Michael Porter Jr x Clint Capela @$3.24</t>
  </si>
  <si>
    <t xml:space="preserve">Nick Richards x Anthony Davis @$52; Brandon Ingram x Mikal Bridges @$23.75; Nick Richards 10+ Rebounds 10+ Points o0.5 Assists vs Nug… @$13; Khris Middleton 5+ Assists 5+ Rebounds 10+ Points vs Bucks @$6.5; Nikola Vucevic 20+ Points 10+ Rebounds 3+ Assists vs Cava… @$5.75 (+6 more)</t>
  </si>
  <si>
    <t xml:space="preserve">Brandin Podziemski x Josh Hart @$42.19; Julius Randle x Kentavious Caldwell-Pope x Tim Hardaway Jr @$12.86; Julius Randle x Kentavious Caldwell-Pope x Tim Hardaway Jr @$8.72; Josh Hart 3+ Assists 7+ Rebounds vs Bucks @$6.75; Kelly Oubre Jr 20+ Points 5+ Rebounds @ Heat @$6.75 (+3 more)</t>
  </si>
  <si>
    <t xml:space="preserve">Keldon Johnson 20+ Points 3+ Rebounds 3+ Assists vs Jazz @$8.5; Trae Young u23.5 Points 7+ Assists u3.5 Rebounds @ Bulls @$6.75; Myles Turner x Jaren Jackson Jr x Domantas Sabonis @$3.48; Jabari Smith Jr u9.5 Rebounds u17.5 Points vs Pacers @$3.1; Keegan Murray u18.5 u6.5 Rebounds @ Trail Blazers @$3</t>
  </si>
  <si>
    <t xml:space="preserve">Fred VanVleet x Josh Hart x Kyle Kuzma @$45.5; OG Anunoby 20+ Points 5+ Rebounds @ Wizards @$8; Kyle Kuzma 7+ Assists vs Raptors @$7; Josh Hart 5+ Assists @ Thunder @$6.5; Grayson Allen 3+ Assists 3+ Rebounds o7.5 Points @ Rockets @$3.8</t>
  </si>
  <si>
    <t xml:space="preserve">John Collins x Ja Morant x Jalen Duren @$208; John Collins x Ja Morant x Jalen Duren @$37.25; Cade Cunningham x CJ McCollum @$27; Bam Adebayo x Mikal Bridges @$19.5; John Collins 10+ Rebounds @ Pelicans @$8 (+6 more)</t>
  </si>
  <si>
    <t xml:space="preserve">James Harden x Scoot Henderson @$76.5; Terry Rozier x Kentavious Caldwell-Pope @$21.94; Kyle Kuzma x Julius Randle x Fred VanVleet @$9.94; James Harden u21.5 Points u5.5 Rebounds 10+ Assists vs Gr… @$9; Scoot Henderson 10+ Assists vs Spurs @$8.5 (+4 more)</t>
  </si>
  <si>
    <t xml:space="preserve">Stephen Curry 6+ 3PM vs Mavericks @$3</t>
  </si>
  <si>
    <t xml:space="preserve">Mikal Bridges o3.5 Assists 5+ Rebounds 20+ Points @ Thunder @$5.25; CJ McCollum 3+ Rebounds 3+ Assists o18.5 Points vs Lakers @$5.25; Capela x Durant x Vassell @$4.37; Clint Capela 15+ Rebounds @ Wizards @$3.65</t>
  </si>
  <si>
    <t xml:space="preserve">Jordan Clarkson 20+ Points 3+ Assists 3+ Rebounds vs Mave… @$6.25; Brandon Miller u17.5 Points u2.5 Assists @ Nuggets @$4.2; Julius Randle x Cade Cunningham x Myles Turner @$3.46</t>
  </si>
  <si>
    <t xml:space="preserve">Tobias x Ja Morant x Valanciunas @$3.29</t>
  </si>
  <si>
    <t xml:space="preserve">VanVleet x Julius Randle x Quickley @$10.56; Zion Williamson 25+ Points 5+ Assists u6.5 Rebounds @ Tim… @$8.5; Immanuel Quickley 5+ Assists 3+ Rebounds o10.5 Points @ G… @$6.75; Fred VanVleet x Julius Randle x Quickley @$6.48; Jalen Duren 3+ Assists 10+ Rebounds 10+ Points @ Jazz @$5 (+1 more)</t>
  </si>
  <si>
    <t xml:space="preserve">Klay Thompson 20+ Points 3+ Rebounds vs Nuggets @$5</t>
  </si>
  <si>
    <t xml:space="preserve">Immanuel Quickley 7+ Assists @ Kings @$10; Immanuel Quickley 5+ Assists 3+ Rebounds o12.5 Points @ K… @$5.75; Julius Randle x Zubac x Fred VanVleet @$3.35</t>
  </si>
  <si>
    <t xml:space="preserve">Lauri Markkanen 10+ Rebounds o15.5 Points @ 76ers @$4.5; Alperen Sengun x Kyle Kuzma x Jaylen Brown @$3.13</t>
  </si>
  <si>
    <t xml:space="preserve">Immanuel Quickley 7+ Assists 3+ Rebounds @ Warriors @$8</t>
  </si>
  <si>
    <t xml:space="preserve">Jordan Poole o22.5 Points vs Thunder @$5; Lauri Markkanen 10+ Rebounds o16.5 Points @ Bucks @$4.5</t>
  </si>
  <si>
    <t xml:space="preserve">OG Anunoby x Immanuel Quickley x Doncic @$10.71; OG Anunoby x Immanuel Quickley x Luka Doncic @$6.75</t>
  </si>
  <si>
    <t xml:space="preserve">Pascal Siakam x Lauri Markkanen @$26.56; Fred VanVleet x Jordan Poole x John Collins @$16.2; Terry Rozier x Daniel Gafford @$14.88; John Collins x Jordan Poole x Fred VanVleet @$10.53; John Collins x Jordan Poole x Fred VanVleet @$6.57 (+6 more)</t>
  </si>
  <si>
    <t xml:space="preserve">Kyrie Irving 10+ Assists vs Knicks @$7; Malik Beasley o2.5 Rebounds 12+ Points vs Celtics @$4.59</t>
  </si>
  <si>
    <t xml:space="preserve">Ivey x Fox x Michael Porter Jr @$33.75; Michael Porter Jr 10+ Rebounds vs Pelicans @$7.5; Zach LaVine 20+ Points 5+ Rebounds 5+ Assists vs Warriors @$7; Jalen Suggs o1.5 Blocks + Steals u12.5 Points @ Heat @$5.75; Jaden Ivey 7+ Assists vs Rockets @$4.5 (+2 more)</t>
  </si>
  <si>
    <t xml:space="preserve">Keldon Johnson 20+ Points 3+ Rebounds 3+ Assists vs Bulls @$5; Keldon Johnson o24.5 Points vs Bulls @$4.5; Julius Randle o3.5 Assists o6.5 Rebounds u29.5 Points @ G… @$4.33; Austin Reaves u19.5 Points u8.5 Assists @ Jazz @$3.2</t>
  </si>
  <si>
    <t xml:space="preserve">Kawhi Leonard o5.5 Rebounds o2.5 Assists 20+ Points @ Tim… @$4.5; Michael Porter Jr o15.5 Points o5.5 Rebounds vs Pacers @$3.25</t>
  </si>
  <si>
    <t xml:space="preserve">Daniel Gafford 3+ Assists 5+ Rebounds 5+ Points vs Pistons @$6.5; Dillon Brooks 15+ Points o0.5 Steals @ 76ers @$5.25</t>
  </si>
  <si>
    <t xml:space="preserve">Terance Mann 3+ Assists vs Thunder @$5.75; Paul George x Embiid x Huerter @$3.05</t>
  </si>
  <si>
    <t xml:space="preserve">Jalen Duren 10+ Points 10+ Rebounds 3+ Assists vs Timberw… @$6.25; Bam Adebayo u22.5 Points u4.5 Assists u12.5 Rebounds @ Ra… @$5.75; CJ McCollum o17.5 Points 3+ Rebounds 5+ Assists vs Hornets @$5.5; Dejounte Murray 5+ Assists 3+ Rebounds 20+ Points vs Magic @$5; Brandon Ingram 25+ Points vs Hornets @$4.5 (+1 more)</t>
  </si>
  <si>
    <t xml:space="preserve">Scottie Barnes x Xavier Tillman Sr x De'Aaron Fox @$4.21</t>
  </si>
  <si>
    <t xml:space="preserve">Rozier x Porzingis x Trae Young @$6.47; Porzingis x Rozier @$3</t>
  </si>
  <si>
    <t xml:space="preserve">John Collins x Jaden Ivey x Scottie Barnes @$11.15; Fred VanVleet 5+ Rebounds 7+ Assists 15+ Points vs Jazz @$7.25; John Collins x Jaden Ivey x Scottie Barnes @$7.15</t>
  </si>
  <si>
    <t xml:space="preserve">Mikal Bridges 20+ Points 5+ Rebounds o3.5 Assists @ Clippers @$5.75</t>
  </si>
  <si>
    <t xml:space="preserve">Coby White o20.5 Points 3+ Rebounds 5+ Assists 2+ 3PM @ Suns @$4; Jrue Holiday 10+ Points 5+ Rebounds 5+ Assists @ Mavericks @$3.6</t>
  </si>
  <si>
    <t xml:space="preserve">Mikal Bridges 20+ Points 5+ Rebounds o3.5 Assists vs Knicks @$5.5</t>
  </si>
  <si>
    <t xml:space="preserve">Jordan Poole x Ayton x Durant @$20.25; DeAndre Ayton 10+ Points 10+ Rebounds o0.5 Assists @ Rockets @$7; Victor Wembanyama o2.5 Blocks 20+ Points 10+ Rebounds o3.… @$5.5; Kevin Durant 7+ Assists @ Mavericks @$4.5; DeAndre Ayton 15+ Points @ Rockets @$4.5 (+2 more)</t>
  </si>
  <si>
    <t xml:space="preserve">Pascal Siakam x Jrue Holiday @$21.38; Fox  x Gobert x Coby White @$9.71; Pascal Siakam 10+ Rebounds vs 76ers @$7; Fox x Gobert x Coby White @$5.81; Pascal Siakam 20+ Points 5+ Rebounds 5+ Assists vs 76ers @$4.75 (+1 more)</t>
  </si>
  <si>
    <t xml:space="preserve">Wendell Carter Jr o11.5 Points o8.5 Rebounds o1.5 Assists… @$6.75</t>
  </si>
  <si>
    <t xml:space="preserve">Poole x Tobias Harris x VanVleet @$7.96; Collin Sexton 20+ Points 3+ Rebounds 5+ Assists @ Hornets @$7.25; LeBron James 7+ Rebounds 7+ Assists 25+ Points @ Warriors @$6; Jalen Duren 10+ Points 10+ Rebounds 3+ Assists vs Wizards @$4.5; Michael Porter Jr o15.5 Points o6.5 Rebounds vs 76ers @$4.2 (+1 more)</t>
  </si>
  <si>
    <t xml:space="preserve">Jalen Duren x Jaren Jackson Jr @$18.38; Jalen Duren 10+ Points 10+ Rebounds 3+ Assists vs Thunder @$5.25; Jaren Jackson Jr u31.5 Points u6.5 Rebounds @ Pacers @$3.5</t>
  </si>
  <si>
    <t xml:space="preserve">Tobias Harris u23.5 Points u4.5 Assists 3+ Rebounds @ Tra… @$3.8; Michael Porter Jr x Fox x VanVleet @$3.46</t>
  </si>
  <si>
    <t xml:space="preserve">Draymond Green u7.5 Assists u7.5 Rebounds vs Jazz @$4.25; Fontecchio x Myles Turner x Kuminga @$3.46; Clint Capela 10+ Points 10+ Rebounds o0.5 Assists vs Lakers @$3</t>
  </si>
  <si>
    <t xml:space="preserve">De'Aaron Fox x Ivey x Tyus Jones @$3.9</t>
  </si>
  <si>
    <t xml:space="preserve">Konchar x Tatum @$31.62; Jayson Tatum u5.5 Assists u27.5 Points u8.5 Rebounds vs L… @$5.75; John Konchar o5.5 Points o5.5 Rebounds u3.5 Assists vs Ca… @$5.5; Isaiah Hartenstein 15+ Rebounds vs Pacers @$5.5; Collin Sexton u6.5 Assists o19.5 Points vs 76ers @$3.3</t>
  </si>
  <si>
    <t xml:space="preserve">Paul George x Poole x Wendell @$49.2; Paul George 5+ Assists @ Pistons @$12; Brandin Podziemski 5+ Assists 10+ Rebounds @ Grizzlies @$7; Tre Jones u8.5 Assists 15+ Points vs Pelicans @$6.75; Wendell Carter Jr 10+ Rebounds @ Timberwolves @$4.1 (+1 more)</t>
  </si>
  <si>
    <t xml:space="preserve">Jonathan Kuminga u21.5 Points u6.5 Rebounds @ Hawks @$3.8; Isaiah HartenStein u10.5 Points o10.5 Rebounds vs Lakers @$3.75</t>
  </si>
  <si>
    <t xml:space="preserve">Jakob Poeltl 10+ Points 10+ Rebounds @ Thunder @$6.75; Miles Bridges u26.5 Points u8.5 Rebounds vs Pacers @$3.8</t>
  </si>
  <si>
    <t xml:space="preserve">Luka Doncic u36.5 Points u10.5 Rebounds u9.5 Assists @ 76ers @$6.25; Paul George x Fox x Podziemski @$3.08</t>
  </si>
  <si>
    <t xml:space="preserve">Isaiah Hartenstein 15+ Points vs Grizzlies @$4.5; Nicolas Claxton u14.5 Points u12.5 Rebounds vs Mavericks @$3.2; Jabari x Coby x Hartenstein @$3.09</t>
  </si>
  <si>
    <t xml:space="preserve">Tre Jones 15+ Points u7.5 Assists @ Heat @$7; Onyeka Okongwu o15.5 Points @ Celtics @$5</t>
  </si>
  <si>
    <t xml:space="preserve">Michael Porter Jr 7+ Rebounds o13.5 Points @ Lakers @$4; Giannis Antetokounmpo u34.5 Points u7.5 Assists vs Timber… @$3.25</t>
  </si>
  <si>
    <t xml:space="preserve">Fox x Miles Bridges x Kelly Oubre Jr @$94.05; Fox x Miles Bridges x Kelly Oubre Jr @$63.02; De'Aaron Fox 7+ Assists vs Nuggets @$5.5; Kelly Oubre Jr o24.5 Points vs Hawks @$4.75; Miles Bridges u21.5 Points @ Bucks @$3.6 (+1 more)</t>
  </si>
  <si>
    <t xml:space="preserve">Scottie Barnes 20+ Points 10+ Rebounds vs Cavaliers @$7; Max Strus o13.5 Points @ Raptors @$5.25</t>
  </si>
  <si>
    <t xml:space="preserve">De'Aaron Fox 7+ Assists @ Thunder @$5; Jaylen Brown x De'Aaron Fox @$3.8</t>
  </si>
  <si>
    <t xml:space="preserve">Kelly Oubre Jr o22.5 Points @ Cavaliers @$5; Buddy Hield 15+ Points 3+ Rebounds 3+ Assists @ Cavaliers @$4.2</t>
  </si>
  <si>
    <t xml:space="preserve">D'Angelo Russell u16.5 Points 3+ Rebounds @ Jazz @$6; Russell Westbrook 10+ Points 5+ Rebounds 5+ Assists @ War… @$3.5; Kristaps Porzingis u21.5 Points u7.5 Rebounds vs Nets @$3.4; Marvin Bagley III 10+ Rebounds @ Pelicans @$3.35</t>
  </si>
  <si>
    <t xml:space="preserve">Rui Hachimura x Keldon Johnson @$12.4; Chet Holmgren 15+ Points 3+ Assists vs Clippers @$4.2; Max Strus 10+ Points 3+ Rebounds 3+ Assists vs Magic @$4.2; Keldon Johnson o12.5 Points o1.5 Assists @ Kings @$4; Rui Hachimura u16.5 Points u5.5 Rebounds @ Warriors @$3.1</t>
  </si>
  <si>
    <t xml:space="preserve">Jaren Jackson Jr 5+ Assists vs Clippers @$4.5; Keldon Johnson o1.5 Assists o13.5 Points @ Lakers @$4; Bogdan Bogdanovic o13.5 Points 3+ Assists vs Raptors @$3.6</t>
  </si>
  <si>
    <t xml:space="preserve">Jalen Duren 10+ Points 10+ Rebounds vs Magic @$5.5</t>
  </si>
  <si>
    <t xml:space="preserve">LeBron James 25+ Points 7+ Rebounds 7+ Assists @ Suns @$6.25; Jeremy Sochan u9.5 Points @ Jazz @$3.9; Devin Vassell o20.5 Points 3+ Rebounds 3+ Assists @ Jazz @$3.1</t>
  </si>
  <si>
    <t xml:space="preserve">Pascal Siakam o16.5 Points 5+ Rebounds 5+ Assists vs Raptors @$6</t>
  </si>
  <si>
    <t xml:space="preserve">Bey x Malik Beasley @$20; Saddiq Bey u20.5 Points 7+ Rebounds 2+ 3PM vs Jazz @$5; Draymond Green 7+ Rebounds 7+ Assists @ Wizards @$4.5; Malik Beasley o1.5 Assists o2.5 Rebounds vs Hornets @$4; Devin Vassell 20+ Points 3+ Rebounds 3+ Assists @ Timberw… @$3.5</t>
  </si>
  <si>
    <t xml:space="preserve">Tim Hardaway Jr o12.5 Points o1.5 Assists o2.5 Rebounds @… @$7.25; Darius Garland 15+ Points 5+ Assists o0.5 Steals @ Bulls @$3.5</t>
  </si>
  <si>
    <t xml:space="preserve">Stephen Curry 5+ Rebounds o2.5 Turnovers 4+ 3PM @ Knicks @$6.5; Chet Holmgren u2.5 Blocks u0.5 Steals o11.5 Points @ Spurs @$4.75</t>
  </si>
  <si>
    <t xml:space="preserve">Anthony Edwards x Nikola Vucevic @$15.94; Nikola Vucevic u20.5 Points o2.5 Assists 7+ Rebounds vs B… @$4.25; Jaden Ivey 15+ Points 3+ Rebounds 3+ Assists vs Cavaliers @$4; Anthony Edwards u29.5 Points u5.5 Rebounds vs Kings @$3.75; Scottie Barnes u7.5 Assists u20.5 Points vs Warriors @$3.75</t>
  </si>
  <si>
    <t xml:space="preserve">Reaves x VanVleet x Lauri Markkanen @$80.76; Reaves x VanVleet x Lauri Markkanen @$60.27; Fred VanVleet 10+ Assists @ Suns @$7.5; Clint Capela 10+ Points 10+ Rebounds o0.5 Assists @ Nets @$6.5; Austin Reaves 7+ Assists vs Nuggets @$3.65</t>
  </si>
  <si>
    <t xml:space="preserve">Precious Achiuwa o13.5 Points @ Cavaliers @$4.5; Donte DiVincenzo 15+ Points 3+ Rebounds 3+ Assists @ Cava… @$3.8</t>
  </si>
  <si>
    <t xml:space="preserve">Kyle Kuzma x Anthony Davis x Nikola Vucevic @$17.57; Kyle Kuzma u0.5 Steals o2.5 Assists u23.5 Points @ Jazz @$7.5; Kyle Kuzma 5+ Assists @ Jazz @$4.75; Nikola Vucevic u15.5 Points @ Kings @$3.7</t>
  </si>
  <si>
    <t xml:space="preserve">Kyle Kuzma o3.5 Assists 20+ Points u2.5 Turnovers vs Magic @$7; Jalen Suggs 15+ Points @ Wizards @$4.75; Anthony Davis x Suggs x Keyonte George @$4.75</t>
  </si>
  <si>
    <t xml:space="preserve">Jalen Duren 10+ Points 10+ rebounds 3+ Assists vs Nets @$5</t>
  </si>
  <si>
    <t xml:space="preserve">Anfernee Simons u6.5 Assists u4.5 Rebounds vs Rockets @$3.1; Kyle Kuzma 5+ Assists vs Hornets @$3</t>
  </si>
  <si>
    <t xml:space="preserve">Kelly Olynyk 3+ 3PM @ Trail Blazers @$9.5; Gray Trent Jr 15+ Points o1.5 Steals @ Trail Blazers @$3.5</t>
  </si>
  <si>
    <t xml:space="preserve">Jarrett Allen u15.5 Points u13.5 Rebounds vs Nets @$7.25</t>
  </si>
  <si>
    <t xml:space="preserve">Nikola Vucevic u15.5 Points vs Mavericks @$4.2</t>
  </si>
  <si>
    <t xml:space="preserve">Kyle Anderson 5+ Rebounds 5+ Assists vs Timberwolves @$4.5</t>
  </si>
  <si>
    <t xml:space="preserve">Keegan Murray 15+ Points 7+ Rebounds o0.5 Steals vs Lakers @$11</t>
  </si>
  <si>
    <t xml:space="preserve">Amen x Brook Lopez @$19; Shai Gilgeous-Alexander 30+ Points 5+ Rebounds 5+ Assists… @$7.5; Deni Avdija 5+ Assists @ Rockets @$5; Brook Lopez o10.5 Points o4.5 Rebounds o1.5 Blocks vs 76ers @$4.75; Amen Thompson o8.5 Rebounds o7.5 Points 3+ Assists vs Wiz… @$4</t>
  </si>
  <si>
    <t xml:space="preserve">Kawhi Leonard o5.5 Rebounds u4.5 Assists u2.5 3PM @$4.75</t>
  </si>
  <si>
    <t xml:space="preserve">Fred VanVleet x Chet x Draymond Green @$50.4; Draymond Green 10+ Assists @ Lakers @$12; Draymond Green 7+ Assists 7+ Rebounds @ Lakers @$6.25; Fred VanVleet 10+ Assists vs Cavaliers @$4.2</t>
  </si>
  <si>
    <t xml:space="preserve">Kentavious x Gary Trent Jr @$10.24; Jayson Tatum u34.5 Points o5.5 Assists u3.5 Turnovers @ W… @$6.5; Jalen Johnson 10+ Assists @ Clippers @$3.3; Kentavious Caldwell-Poper o8.5 Points o1.5 Assists @ Mave… @$3.2; Gary Trent Jr 15+ Points o1.5 Steals @ Magic @$3.2</t>
  </si>
  <si>
    <t xml:space="preserve">Darius Garland 10+ Assists o17.5 Points @ Pacers @$6.75; Brandin Podziemski 10+ Points 5+ Rebounds 5+ Assists vs K… @$5.25; Jaden Ivey o15.5 Points 3+ Rebounds 3+ Assists @ Celtics @$4; Kris Murray 10+ Points @ Bulls @$3.25</t>
  </si>
  <si>
    <t xml:space="preserve">Brandon Miller 20+ Points o3.5 Rebounds 2+ 3PM @ Magic @$5.5; Anthony Edwards 7+ Assists vs Nuggets @$5</t>
  </si>
  <si>
    <t xml:space="preserve">Jaren Jackson Jr u6.5 Rebounds u3.5 Assists @ Warriors @$3</t>
  </si>
  <si>
    <t xml:space="preserve">Nikola Jokic 25+ Points o7.5 Assists vs Knicks @$3</t>
  </si>
  <si>
    <t xml:space="preserve">CJ McCollum x Ivey x Podziemski @$23.75; CJ McCollum o25.5 Points @ Heat @$5; Brandin Podziemski o11.5 Points vs Pacers @$4.75; Kris Murray 10+ Points 3+ Rebounds vs Clippers @$3.25; CJ McCollum o18.5 Points 3+ Rebounds 3+ Assists @ Heat @$3.2</t>
  </si>
  <si>
    <t xml:space="preserve">DeMar DeRozan o22.5 Points o4.5 Assists vs Celtics @$4.2; Donte DiVincenzo o15.5 Points o2.5 Assists vs Nets @$3.5</t>
  </si>
  <si>
    <t xml:space="preserve">Myles Turner 20+ Points o1.5 Blocks @ Lakers @$8; Anthony Edwards 7+ Assists vs Warriors @$5.5</t>
  </si>
  <si>
    <t xml:space="preserve">Darius Garland 10+ Assists vs Hornets @$6.5; Clint Capela 10+ Points 10+ Rebounds o0.5 Blocks vs Celtics @$4.25</t>
  </si>
  <si>
    <t xml:space="preserve">Giannis Antetokounmpo 10+ Assists vs Lakers @$11; Giannis Antetokounmpo x Chet x Jimmy Butler @$11</t>
  </si>
  <si>
    <t xml:space="preserve">Siakam x Desmond Bane @$12.24; Jalen Duren 10+ Points 1+ Rebounds 3+ Assists @ Timberwolves @$6.75; Grayson Allen o7.5 Points 3+ Rebounds 3+ Assists @ Nuggets @$4.2; Pascal Siakam u23.5 Points u8.5 Rebounds @ Bulls @$3.6; Desmond Bane 20+ Points 5+ Assists vs Lakers @$3.4 (+2 more)</t>
  </si>
  <si>
    <t xml:space="preserve">Anthony Edwards x Scoot Henderson @$17.1; Victor Wembanyama 13+ Rebounds 3+ Assists o14.5 Points vs… @$6.75; Kawhi Leonard 20+ Points o5.5 Rebounds 3+ Assists @ Magic @$4.75; Coby White 7+ Assists @ Nets @$4.75; Anthony Edwards 5+ Assists 5+ Rebounds 25+ Points @ Nuggets @$4.5 (+2 more)</t>
  </si>
  <si>
    <t xml:space="preserve">Jrue Holiday x Gregory Jackson II x Clint Capela @$20.35; Jrue Holiday 5+ Assists 5+ Rebounds o6.5 Points @ Pelicans @$6.5; Jrue Holiday 7+ Assists @ Pelicans @$5.5; Gregory Jackson II 3+ Assists @ Magic @$3.7</t>
  </si>
  <si>
    <t xml:space="preserve">Paul George o20.5 Points 3+ Rebounds 3+ Assists @ Hornets @$3.5; Marvin Bagley III 10+ Rebounds vs Heat @$3.25</t>
  </si>
  <si>
    <t xml:space="preserve">Pascal Siakam u22.5 Points u8.5 Rebounds vs Nets @$3.8</t>
  </si>
  <si>
    <t xml:space="preserve">RJ Barrett 20+ Points 5+ Rebounds 3+ Assists vs Lakers @$4; Manawatu Jets win @ Southland Sharks @$3.4</t>
  </si>
  <si>
    <t xml:space="preserve">Austin Reaves x Scoot Henderson @$22.4; De'Andre Hunter x Mikal Bridges @$17.85; Kevin Durant 7+ Assists vs Cavaliers @$8.5; Durant x Siakam x Shai Gilgeous-Alexander @$8.5; Scoot Henderson 10+ Assists 15+ Points 1+ 3PM @ Hornets @$7 (+3 more)</t>
  </si>
  <si>
    <t xml:space="preserve">Jalen Brunson 10+ Assists vs Kings @$5</t>
  </si>
  <si>
    <t xml:space="preserve">Bam Adebayo x Kyrie Irving @$19.55; Kyrie Irving 7+ Assists 3+ Rebounds vs Warriors @$5.75; Luguentz Dort 20+ Points @ Pacers @$4.2; Bam Adebayo 15+ Points 10+ Rebounds 3+ Assists @ Rockets @$3.4; Tre Jones u7.5 Assists u4.5 Rebounds @ Pelicans @$3.1</t>
  </si>
  <si>
    <t xml:space="preserve">Franklin Bulls x Hawkes Bay Hawks @$3.35</t>
  </si>
  <si>
    <t xml:space="preserve">Paul George 7+ Assists vs Cavaliers @$14; Paul George 20+ Points 5+ Rebounds 5+ Assists vs Cavaliers @$8; Ohcai Agbaji u1.5 Assists u4.5 Rebounds o5.5 Points vs Wi… @$4.5; Taylor Hendricks o0.5 Blocks o0.5 Assists o6.5 Points @ W… @$3.3</t>
  </si>
  <si>
    <t xml:space="preserve">Scoot Henderson 15+ Points 10+ Assists 1+ 3PM @ Trail Bla… @$7.25; Jrue Holiday o4.5 Assists o4.5 Rebounds o6.5 Points @ Bucks @$5.75; Jalen Duren o1.5 Assists 10+ Rebounds 10+ Points @ 76ers @$5.75</t>
  </si>
  <si>
    <t xml:space="preserve">Jabari Walker x Harrison Barnes @$45.12; Harrison Barnes o15.5 Points o0.5 Steals vs Pelicans @$9.5; Jalen Duren 10+ Points 10+ Rebounds 3+ Assists vs Bulls @$6.75; Jabari Walker o12.5 Points 13+ Rebounds vs Warriors @$4.75</t>
  </si>
  <si>
    <t xml:space="preserve">Jusuf Nurkic u4.5 Assists u11.5 Rebounds u10.5 Points @ K… @$4.75; Rui Hachimura o13.5 Points o0.5 Assists @ Grizzlies @$3</t>
  </si>
  <si>
    <t xml:space="preserve">Tobias Harris 20+ Points vs Nets @$5; Aaron Nesmith  u13.5 Points u4.5 Rebounds vs Hawks @$3.6</t>
  </si>
  <si>
    <t xml:space="preserve">Austin Reaves x Jonathan Kuminga @$16; Austin Reaves 15+ Points 5+ Assists @ Pelicans @$4; Jonathan Kuminga 15+ Points 5+ Rebounds @ Kings @$4</t>
  </si>
  <si>
    <t xml:space="preserve">Tobias Harris 10+ Rebounds vs Heat @$4.75</t>
  </si>
  <si>
    <t xml:space="preserve">North Gold Coast win @ Townsville @$5.5</t>
  </si>
  <si>
    <t xml:space="preserve">Brandon Ingram 20+ Points o5.5 Assists 3+ Rebounds vs Kings @$4</t>
  </si>
  <si>
    <t xml:space="preserve">D'Angelo Russell o21.5 Points @ Denver @$4.5</t>
  </si>
  <si>
    <t xml:space="preserve">Jayson Tatum 25+ Points u5.5 Assists vs Heat @$4</t>
  </si>
  <si>
    <t xml:space="preserve">Kelly Oubre Jr 15+ Points 3+ Rebounds vs Knicks @$5.25</t>
  </si>
  <si>
    <t xml:space="preserve">Norman Powell o14.5 Points @ Mavericks @$5; Kevin Durant 25+ Points 5+ Assists vs Timberwolves @$4.75</t>
  </si>
  <si>
    <t xml:space="preserve">Austin Reaves 15+ Points 5+ Assists vs Nuggets @$3.8</t>
  </si>
  <si>
    <t xml:space="preserve">Durant x Tyrese Haliburton @$15.68; Paul George 20+ Points 5+ Rebounds o3.5 Assists @ Mavericks @$6; Tyrese Haliburton o23.5 Points vs Bucks @$5; Kevin Durant 25+ Points 5+ Assists vs Timberwolves @$4.75; Tyrese Haliburton o16.5 Points u5.5 Rebounds vs Bucks @$3.3</t>
  </si>
  <si>
    <t xml:space="preserve">Rui x Jrue x Holiday @$37.5; Luguentz Dort 7+ Rebounds @ Pelicans @$7.5; Rui Hachimura o13.5 Points @ Nuggets @$5; Jrue Holiday o3.5 Assists @ Heat @$4</t>
  </si>
  <si>
    <t xml:space="preserve">Tobias x Strus x Lopez @$22.5; Tobias Harris o15.5 Points @ Knicks @$5; Max Strus o13.5 Points vs Magic @$4.5; Max Strus o8.5 Points o2.5 Assists vs Magic @$3</t>
  </si>
  <si>
    <t xml:space="preserve">Donte DiVincenzo 10+ Points 3+ Rebounds o1.5 Assists @ 76ers @$4; Jalen Brunson 10+ Assists @ 76ers @$4</t>
  </si>
  <si>
    <t xml:space="preserve">James Harden 10+ Assists @ Mavericks @$3.15</t>
  </si>
  <si>
    <t xml:space="preserve">Jamal Murray 7+ Rebounds vs Timberwolves @$10.5</t>
  </si>
  <si>
    <t xml:space="preserve">Daniel Gafford o13.5 Points @ Thunder @$4.75; Daniel Gafford 10+ Points 7+ Rebounds @ Thunder @$3.5</t>
  </si>
  <si>
    <t xml:space="preserve">Donovan x Tim Hardaway Jr @$17.06; Tim Hardaway o5.5 Points o0.5 Assists o1.5 Rebounds @ Thu… @$5.25; Tim Hardaway Jr 10+ Points @ Thunder @$3.8; Donovan Mitchell u29.5 Points 5+ Assists @ Celtics @$3.25</t>
  </si>
  <si>
    <t xml:space="preserve">Myles Turner x Jamal Murray @$21.25; Myles Turner 20+ Points o1.5 Blocks vs Knicks @$5; Jamal Murray o20.5 Points o3.5 Rebounds 5+ Assists @ Timb… @$4.25; Logan win @ Southern Districts @$4.2</t>
  </si>
  <si>
    <t xml:space="preserve">Dereck Lively II x Jrue @$51; Dereck Lively II o9.5 Points 7+ Rebounds vs Thunder @$8.5; Jrue Holiday 10+ Points 5+ Rebounds 5+ Assists @ Cavaliers @$6</t>
  </si>
  <si>
    <t xml:space="preserve">Aaron Gordon o4.5 Rebounds o11.5 Points @ Timberwolves @$3.2</t>
  </si>
  <si>
    <t xml:space="preserve">Luka Doncic o8.5 Assists u10.5 Rebounds o27.5 Points @ Th… @$6; Dereck Lively II 10+ Points @ Thunder @$3.9; Max Strus o11.5 Points 3+ Rebounds 3+ Assists @ Celtics @$3.2</t>
  </si>
  <si>
    <t xml:space="preserve">Strus x Luka x Michael Porter Jr @$19.2</t>
  </si>
  <si>
    <t xml:space="preserve">Donte DiVincenzo o23.5 Points 3+ Rebounds 4+ 3PM vs Pacers @$5.75</t>
  </si>
  <si>
    <t xml:space="preserve">Myles Turner 20+ Points o1.5 Blocks @ Celtics @$5.5</t>
  </si>
  <si>
    <t xml:space="preserve">Kyrie Irving o20.5 Points 5+ Rebounds 3+ Assists @ Timber… @$4.75; Daniel Gafford 10+ Points 7+ Rebounds @ Timberwolves @$4</t>
  </si>
  <si>
    <t xml:space="preserve">Jayson Tatum u24.5 Points 5+ Assists vs Pacers @$5.5; Andrew Nembhard 15+ Points @ Celtics @$3.4</t>
  </si>
  <si>
    <t xml:space="preserve">Nelson Giants win @ Franklin @$5; Andrew Nembhard 7+ Assists vs Celtics @$3.2</t>
  </si>
  <si>
    <t xml:space="preserve">Jaden McDaniels 15+ Points @ Mavericks @$4.75</t>
  </si>
  <si>
    <t xml:space="preserve">Al Horford u11.5 Points 5+ Rebounds o1.5 Assists @ Pacers @$3.6; Al Horford 3+ Assists @ Pacers @$3.1</t>
  </si>
  <si>
    <t xml:space="preserve">South West win vs Seahawks @$5.5</t>
  </si>
  <si>
    <t xml:space="preserve">Luka x Gafford @$12; Luka Doncic u32.5 Points o8.5 Assists @ Celtics @$4.2; Daniel Gafford o7.5 Points o4.5 Rebounds @ Celtics @$3.1</t>
  </si>
  <si>
    <t xml:space="preserve">Ipswich win vs Logan @$5</t>
  </si>
  <si>
    <t xml:space="preserve">Southland win @ Nelson @$5.5</t>
  </si>
  <si>
    <t xml:space="preserve">Caboclo x Bahamas SGM @$8.4; Luka Doncic u26.5 Points 7+ Rebounds 7+ Assists vs Croatia @$5.75; Lorenzo Brown u13.5 Points o6.5 Assists vs Lebanon @$4; Hield 15+ Points Gordon 15+ Points Ayton 10+ Points vs Fi… @$3</t>
  </si>
  <si>
    <t xml:space="preserve">Willy Hernangomez o11.5 Points Lorenzo Brown o6.5 Assists… @$3.3</t>
  </si>
  <si>
    <t xml:space="preserve">Ibarra 15+ Points 5+ Rebounds Stoll 10+ Points vs Cote D'… @$3.4</t>
  </si>
  <si>
    <t xml:space="preserve">Dias x Doncic @$13.05; Luka Doncic u32.5 Points u8.5 Rebounds @ Greece @$4.5; Nicolo Melli o9.5 Points u6.5 Rebounds @ Lithuainia @$4</t>
  </si>
  <si>
    <t xml:space="preserve">Gordon 15+ Points Hield 15+ Points Ayton 7+ Rebounds @ Spain @$3.2</t>
  </si>
  <si>
    <t xml:space="preserve">Franklin Bulls win @ Canterbury @$6.5</t>
  </si>
  <si>
    <t xml:space="preserve">North Gold Coast win @ Southern Districts @$3.2</t>
  </si>
  <si>
    <t xml:space="preserve">Giannis Antetokounmpo Most Points Group A @$3.25; Dennis Schroder Most Assits Group B @$3.25</t>
  </si>
  <si>
    <t xml:space="preserve">Josh Giddey 7+ Rebounds 7+ Assists vs Spain @$3.6</t>
  </si>
  <si>
    <t xml:space="preserve">Barrett 20+ Points 3+ Rebounds Brooks o12.5 Points u4.5 R… @$11; Greece SGM x Canada SGM @$10.88; Dillon Brooks 10+ Points u4.5 Rebounds RJ Barrett 15+ Poi… @$3.4; Giannis Antetokounmpo u29.5 Points Calathes o6.5 vs Spain @$3.2</t>
  </si>
  <si>
    <t xml:space="preserve">Schroder 15+ points Obst o8.5 Points vs Brazil @$3.1</t>
  </si>
  <si>
    <t xml:space="preserve">Carlik Jones u6.5 Rebounds Nuni Omot o10.5 Points 5+ Assi… @$3.5</t>
  </si>
  <si>
    <t xml:space="preserve">Bogdanovic o16.5 Points Jokic o18.5 Points vs Sudan @$3.3</t>
  </si>
  <si>
    <t xml:space="preserve">Moritz Wagner o7.5 Points o3.5 Rebounds vs Serbia @$3</t>
  </si>
  <si>
    <t xml:space="preserve">Moritz Wagner SGM x Devin Booker SGM @$10.8; Devin Booker 10+ Points 3+ Assists @ France @$3.6</t>
  </si>
  <si>
    <t xml:space="preserve">2024-25 SEASON  ·  Sep 2024 – Jul 2025  ·  NBA + NZ/AUS leagues  (F1–F5 = pre-season futures groups)</t>
  </si>
  <si>
    <t xml:space="preserve">F1</t>
  </si>
  <si>
    <t xml:space="preserve">NBA Stat Leader futures: SGA Scoring Leader 2U @$7.25 WON (+12.5U); Trae Young scoring 1U, Wembanyama 2U / Duren 1U / Kessler 0.5U rebounds, Harden 1U / LaMelo 1U assists, LaMelo 3PM 1U all lost [Placed 19/09/2024; resolved end of season - see Futures tab]</t>
  </si>
  <si>
    <t xml:space="preserve">F2</t>
  </si>
  <si>
    <t xml:space="preserve">NBA MVP futures: SGA 3U @$6.5 WON (+16.5U, collected 22/05); Zion Williamson 1U lost</t>
  </si>
  <si>
    <t xml:space="preserve">F3</t>
  </si>
  <si>
    <t xml:space="preserve">Division Winner futures: Cavaliers Central 3U @$4.5 WON (+10.5U, collected 15/04); Hawks Southeast 3U @$8+, Grizzlies Southwest 3U @$3+, Pistons Central 0.5U @$200 all lost</t>
  </si>
  <si>
    <t xml:space="preserve">F4</t>
  </si>
  <si>
    <t xml:space="preserve">Regular Season Wins futures (Bet365): Hawks o35.5 3U @$1.86; Pistons o25.5 3U @$1.90; Bucks u51.5 3U @$1.76; Magic u47.5 3U @$1.86; Blazers o22.5 2U @$2.00 all WON; Hornets o29.5 2U @$1.66 lost [5 of 6 collected 15/04]</t>
  </si>
  <si>
    <t xml:space="preserve">F5</t>
  </si>
  <si>
    <t xml:space="preserve">Season Awards futures (Bet365): Kenny Atkinson COTY 2U @$29 WON (+56U!); Zach Edey ROTY 3U @$6.5 (Castle won), Quin Snyder COTY 1U @$41, Russell Westbrook 6MOY 2U @$26 (Pritchard won) all lost</t>
  </si>
  <si>
    <t xml:space="preserve">Pedro Bradshaw 6+ Rebounds; Bradshaw 8+ Rebounds [NBL]</t>
  </si>
  <si>
    <t xml:space="preserve">[NBL]</t>
  </si>
  <si>
    <t xml:space="preserve">Batemon 10+ Points; Batemon 15+ @$5; Tyrell Harrison SGM @$6 [NBL]</t>
  </si>
  <si>
    <t xml:space="preserve">[NBL - stake not stated]</t>
  </si>
  <si>
    <t xml:space="preserve">Matt Mooney 3+ Assists [NBL]</t>
  </si>
  <si>
    <t xml:space="preserve">Sam Froling 7+ Rebounds @$1.75 [NBL]</t>
  </si>
  <si>
    <t xml:space="preserve">Hachimura o11.5 Points; Mikal Bridges 15+ Points [NBA opening]</t>
  </si>
  <si>
    <t xml:space="preserve">Zach LaVine 20+ &amp; o26.5 Points; LaVine/Hachimura/Bridges Treble @$6.78; LaMelo Ball SGM @$5.25; Jalen Johnson SGM @$4.25</t>
  </si>
  <si>
    <t xml:space="preserve">Russell Westbrook SGM @$7.25; Aaron Gordon u4.5 Assists; Barnes o10.5 Points; Jaden McDaniels 3+ Assists @$7</t>
  </si>
  <si>
    <t xml:space="preserve">Suggs SGM @$4.25; Nick Richards SGM @$9.5; Jerami Grant SGM @$8</t>
  </si>
  <si>
    <t xml:space="preserve">Julius Randle SGM @$3.3; Michael Porter Jr o5.5 Rebounds @$1.8</t>
  </si>
  <si>
    <t xml:space="preserve">Clint Capela o8.5 Rebounds @$2.05</t>
  </si>
  <si>
    <t xml:space="preserve">Haliburton SGM @$3.25; Giddey SGM @$6.75; Haliburton 10 Assists @$5; Wendell Carter Jr 10+ Points; LaVine 20+ Points</t>
  </si>
  <si>
    <t xml:space="preserve">Jokic 10+ Assists @$3.15; Brandon Ingram o24.5 @$4.5; PJ Washington 10+ Points; Jokic o7.5 Assists; Draymond u8.5 Points; Treble @$5.72</t>
  </si>
  <si>
    <t xml:space="preserve">Haliburton 10+ Assists @$3.5 &amp; o7.5 Assists; Tobias Harris o13.5 Points; Bridges 15+ Points; Treble</t>
  </si>
  <si>
    <t xml:space="preserve">Devin Booker SGM @$6.25; Ja Morant SGM @$6.25; Durant o3.5 Assists</t>
  </si>
  <si>
    <t xml:space="preserve">Ben Simmons SGM @$2.9; Aaron Nesmith SGM @$4.5; Giddey 7+ Assists @$2.55; Haliburton o8.5 Assists @$1.86 [Horford refund]</t>
  </si>
  <si>
    <t xml:space="preserve">Walker Kessler SGM @$3.8; Damian Lillard SGM @$4.2; Devin Booker SGM @$5.25; Sabonis 10+ Assists @$8.5; Sabonis 7+ Assists @$2.3 [Huerter refund]</t>
  </si>
  <si>
    <t xml:space="preserve">Jalen Duren SGM @$5; Tobias Harris o13.5 Points</t>
  </si>
  <si>
    <t xml:space="preserve">Nikola Jokic SGM @$4; Victor Wembanyama SGM @$9; Haliburton o8.5 Assists; Ja Morant o21.5 Points [LaVine refund]</t>
  </si>
  <si>
    <t xml:space="preserve">Fred VanVleet SGM @$3.75; Stephen Curry SGM @$4; Jaren Jackson Jr SGM @$5.25; VanVleet 10+ Assists @$6.25 [No games 6/11 - US election]</t>
  </si>
  <si>
    <t xml:space="preserve">Julius Randle SGM @$3.4; Randle 10 Rebounds @$4.5; Giddey o5.5 Assists; Jerami Grant o17.5 Points</t>
  </si>
  <si>
    <t xml:space="preserve">Brandon Miller SGM @$6.25; Mikal Bridges SGM @$3.25; Isaiah Stewart SGM @$3.8</t>
  </si>
  <si>
    <t xml:space="preserve">Ochai Agbaji SGM @$5.5; Dennis Schroder SGM @$3.8; Agbaji 10+ Points</t>
  </si>
  <si>
    <t xml:space="preserve">Lillard SGM @$6.25; Coulibaly SGM @$7.5; Lillard x Coulibaly Double @$46.87; VanVleet 7+ Assists; Fox 5+ &amp; 7+ Assists @$4; Doncic o7.5 Assists; Treble @$5.95</t>
  </si>
  <si>
    <t xml:space="preserve">Derrick Jones Jr SGM @$3.8; Yves Missi SGM @$5; Harden o8.5 Assists; Poole 5+ Assists</t>
  </si>
  <si>
    <t xml:space="preserve">KAT 3+ Assists @$2.35; KAT 5+ Assists @$8.5 [Nurkic &amp; Quickley refunds]</t>
  </si>
  <si>
    <t xml:space="preserve">Bitadze SGM @$2.9; Vucevic SGM @$5.75; Clingan SGM @$3.4; Hachimura o12.5 Points [Stake not stated in recap]</t>
  </si>
  <si>
    <t xml:space="preserve">Naji Marshall o8.5 &amp; o13.5 Points</t>
  </si>
  <si>
    <t xml:space="preserve">Jabari Smith Jr 15+ Points; Trey Murphy III o16.5 Points; Jaren Jackson Jr o21.5 Points</t>
  </si>
  <si>
    <t xml:space="preserve">Kyrie Irving SGM @$7.5; Delon Wright o3.5 Assists; Agbaji 10+ Points [Plus separate 4U stake same recap]</t>
  </si>
  <si>
    <t xml:space="preserve">Booker SGM @$5; KAT SGM @$3.6; Lu Dort SGM @$6; Dort x Towns Double @$21.6 [Luka &amp; Kessler refunds]</t>
  </si>
  <si>
    <t xml:space="preserve">Jalen Duren SGM @$5.25; Goga Bitadze SGM @$3.3 [Jalen Johnson refund]</t>
  </si>
  <si>
    <t xml:space="preserve">SGA SGM @$4.2; Chris Paul o6.5 &amp; 10+ Assists</t>
  </si>
  <si>
    <t xml:space="preserve">Zach LaVine SGM @$7.25; Jaren Jackson Jr SGM @$5.75; Suggs 15+ Points; Nurkic o1.5 Assists</t>
  </si>
  <si>
    <t xml:space="preserve">Rudy Gobert SGM; Brandon Miller o24.5 @$4.5 &amp; o17.5 Points; Poeltl u16.5 Points</t>
  </si>
  <si>
    <t xml:space="preserve">Haliburton SGM @$3.5; Keegan Murray SGM @$5; Trae Young o20.5 Points; Murphy o16.5 Points</t>
  </si>
  <si>
    <t xml:space="preserve">Josh Giddey SGM @$3.5; Austin Reaves SGM @$3.3; JJJ o21.5 Points; Simons o16.5 Points</t>
  </si>
  <si>
    <t xml:space="preserve">Alexandre Sarr SGM @$6; Scottie Barnes SGM @$7.25; Sabonis SGM @$3.2; Sabonis x Barnes Double @$23.2 [Finney-Smith refund]</t>
  </si>
  <si>
    <t xml:space="preserve">Barnes SGM @$5.25; Harden SGM @$6.5; Camara SGM @$4; Harden x Camara Double @$26; Barnes 10+ Rebounds @$5; Missi o7.5 Rebounds; Holiday o3.5 Assists</t>
  </si>
  <si>
    <t xml:space="preserve">Jabari Smith Jr SGM @$4.5; Nurkic o1.5 Assists</t>
  </si>
  <si>
    <t xml:space="preserve">Scottie Barnes SGM @$8.5; Tyrese Maxey SGM @$4.2; Collin Sexton 4+ Assists @$1.71</t>
  </si>
  <si>
    <t xml:space="preserve">Dejounte Murray SGM @$4.5; Cade Cunningham SGM @$3.2; Barnes SGM @$3.6; Barnes x Cunningham Double @$11.52; Holiday o3.5 Assists [No games 29/11 - Thanksgiving]</t>
  </si>
  <si>
    <t xml:space="preserve">[Combined 1-2 Dec recap]</t>
  </si>
  <si>
    <t xml:space="preserve">Dyson Daniels 15+ Points; Giddey 10+ &amp; 7+ Assists; Daniels x Giddey Double; Queta 7+ Rebounds; Russell 5+ Assists; Treble</t>
  </si>
  <si>
    <t xml:space="preserve">Jalen Green SGM @$8; Sengun o4.5 Assists; THJ o8.5 Points</t>
  </si>
  <si>
    <t xml:space="preserve">Tobias Harris o11.5 Points; Julius Randle o18.5 Points [Totals not stated in recap]</t>
  </si>
  <si>
    <t xml:space="preserve">Keldon Johnson SGM; Bradley Beal SGM; Johnson x Beal Double; Sabonis SGM; MPJ SGM; Bridges SGM; Doncic 10+ &amp; o7.5 Assists; Jokic o8.5 Assists</t>
  </si>
  <si>
    <t xml:space="preserve">Coby White SGM; Podziemski 5+ Rebounds</t>
  </si>
  <si>
    <t xml:space="preserve">Micic 7+ Assists; Doncic o7.5 &amp; 10+ Assists; Klay Thompson SGM; Beal SGM; Porzingis SGM</t>
  </si>
  <si>
    <t xml:space="preserve">Coulibaly o10.5 Points; McDaniels o1.5 Assists; Zubac o11.5 Rebounds; Treble</t>
  </si>
  <si>
    <t xml:space="preserve">[Donut day]</t>
  </si>
  <si>
    <t xml:space="preserve">Jalen Johnson SGM; Trae Young 20+ Points [Combined 11-12 Dec recap]</t>
  </si>
  <si>
    <t xml:space="preserve">Dejounte Murray o5.5 Rebounds</t>
  </si>
  <si>
    <t xml:space="preserve">Ja Morant SGM; Sochan SGM; Simons 25+ &amp; o17.5 Points; Haliburton o8.5 Assists; Zubac o10.5 Rebounds; Treble [Beal voided]</t>
  </si>
  <si>
    <t xml:space="preserve">Trae Young SGM @$7.5; Prince o4.5 Points; SGA o5.5 Rebounds; Prince x SGA Double</t>
  </si>
  <si>
    <t xml:space="preserve">Haliburton SGM @$6.25; Sarr SGM @$4.2; Haliburton x Sarr Double @$26.25; Nurkic SGM @$7.5; Lively SGM @$3.6</t>
  </si>
  <si>
    <t xml:space="preserve">Duren SGM @$6.5; Jokic 13+ Assists @$9.5; THJ 4+ 3PM @$8; THJ x Jokic Double @$76; Jokic o8.5 Assists [Crossed +100U milestone]</t>
  </si>
  <si>
    <t xml:space="preserve">Taurean Prince o4.5 Points</t>
  </si>
  <si>
    <t xml:space="preserve">Bridges SGM @$5.25; MPJ SGM @$3.5; Bridges x MPJ Double @$18.38; Sarr SGM @$5.75; LaVine 25+ @$3.15; Murphy o15.5 Points; Washington o7.5 Rebounds</t>
  </si>
  <si>
    <t xml:space="preserve">Embiid 5+ Assists @$2.6; Dort 3+ 3PM @$3.15; Embiid x Dort Double @$8.19; Embiid o3.5 Assists; Dort 2+ 3PM</t>
  </si>
  <si>
    <t xml:space="preserve">Herro SGM @$5.25; Curry SGM @$3.5; Duren SGM @$7.25; Ivey 5+ &amp; o3.5 Assists; Johnson o9.5 Rebounds; Dinwiddie o3.5 Assists; Treble @$7.85</t>
  </si>
  <si>
    <t xml:space="preserve">Jokic o8.5 Assists [Season total +112.7U posted]</t>
  </si>
  <si>
    <t xml:space="preserve">Bridges SGM @$5.75; Harden SGM @$4.25; Porter Jr SGM @$3.5; Barnes 7+ Assists</t>
  </si>
  <si>
    <t xml:space="preserve">Lively II SGM @$4.2; Schroder 5+ Assists</t>
  </si>
  <si>
    <t xml:space="preserve">Bridges SGM @$3.75; Mathurin SGM @$6.25; Jones SGM @$3.6; Siakam 3+ Assists; Barnes 7+ Assists; Siakam x Barnes Double @$4.2</t>
  </si>
  <si>
    <t xml:space="preserve">Jokic 13+ Assists @$7; Jokic o8.5 Assists [Green SGM voided]</t>
  </si>
  <si>
    <t xml:space="preserve">Sexton SGM @$4 [Ball &amp; James SGMs voided]</t>
  </si>
  <si>
    <t xml:space="preserve">Siakam SGM @$2.9; Jovic SGM @$6; Siakam 5+ Assists [DFS SGM &amp; Edey single voided]</t>
  </si>
  <si>
    <t xml:space="preserve">Jones Jr SGM @$4.75; Jokic o8.5 Assists [Season P/L +41.85U posted]</t>
  </si>
  <si>
    <t xml:space="preserve">Agbaji 3+ Rebounds; Mitchell o21.5 Points</t>
  </si>
  <si>
    <t xml:space="preserve">Cunningham SGM @$4.5; Sabonis SGM @$5.75 (+1u via double); Harris 7+ Rebounds @$3.2 [Johnson SGM void]</t>
  </si>
  <si>
    <t xml:space="preserve">Giannis 7+ Assists @$3.25 &amp; o5.5 Assists; Siakam 3+ Assists [Harden SGM void]</t>
  </si>
  <si>
    <t xml:space="preserve">Brooks SGM @$6.5; Jackson Jr u7.5 Rebounds</t>
  </si>
  <si>
    <t xml:space="preserve">Vucevic SGM @$3.6 [Jones single void]</t>
  </si>
  <si>
    <t xml:space="preserve">McCollum SGM @$4.2; Green 5+ 3PM @$7.5; Tatum o25.5 Points</t>
  </si>
  <si>
    <t xml:space="preserve">Lillard SGM @$3.6; Harden SGM @$3.6; Sabonis 10+ Assists @$9.5 &amp; o5.5 Assists</t>
  </si>
  <si>
    <t xml:space="preserve">Dinwiddie 5+ Assists [White SGM &amp; Jokic singles voided; season low -86.11U]</t>
  </si>
  <si>
    <t xml:space="preserve">Allen SGM @$6.25; CJ SGM @$3; Lillard SGM @$4.5; Giannis 7+ Assists @$3.15 (+0.5u via double) &amp; o5.5 Assists</t>
  </si>
  <si>
    <t xml:space="preserve">Randle SGM @$6; Barnes SGM @$6.75; Lively SGM @$2.9; Capela SGM @$3.6; Capela x Lively @$10.44; Lively 15+ @$8; Curry/Quickley/Beal Treble @$6.38 [THJ SGM void]</t>
  </si>
  <si>
    <t xml:space="preserve">Lillard SGM @$5.25; McCollum SGM @$4.5; Dame x CJ Double @$23.63; Ziaire Williams SGM @$8; DeRozan SGM @$3.5; Hield 5+ Assists @$5 &amp; 3+ @$2.3</t>
  </si>
  <si>
    <t xml:space="preserve">Edey SGM @$6.25; Highsmith 10+ Points @$5.25 &amp; o5.5 Points [Sengun SGM voided]</t>
  </si>
  <si>
    <t xml:space="preserve">Murray SGM @$6; Hartenstein SGM @$4; Murray x Hartenstein Double @$24; Dinwiddie 10+ Assists @$9.5 &amp; o5.5 Assists [Embiid SGM voided]</t>
  </si>
  <si>
    <t xml:space="preserve">Kuzma SGM @$7; Harris 7+ Rebounds @$3 (+0.5u via double); Sarr o10.5 Points [Bam SGM &amp; Quickley singles voided]</t>
  </si>
  <si>
    <t xml:space="preserve">Siakam SGM @$3.2; Williams SGM @$7; Siakam x Williams Double @$22.4; Sharpe SGM @$4.5; Daniels SGM @$7.25; Murray o5.5 Rebounds</t>
  </si>
  <si>
    <t xml:space="preserve">Murray SGM @$4.25; Ball SGM @$3.6; Harden SGM @$6; Missi o8.5 Points; Barnes o5.5 Assists; Anunoby o13.5 Points; Treble @$6.06</t>
  </si>
  <si>
    <t xml:space="preserve">Murray 10+ Rebounds @$7.5; Jones 10+ Assists @$9.5; Murray x Jones Double @$71.25; Murray o5.5 Rebounds; Jones o5.5 Assists</t>
  </si>
  <si>
    <t xml:space="preserve">Bridges SGM @$7.25; Irving SGM @$3.25; Barnes 10+ Assists @$8 &amp; o6.5 Assists; Adebayo o3.5 Assists</t>
  </si>
  <si>
    <t xml:space="preserve">Cunningham SGM @$7; Kuzma o21.5 @$4.5 &amp; 15+ Points; Young 9.5 Assists [Ayton SGM voided]</t>
  </si>
  <si>
    <t xml:space="preserve">Sharpe SGM @$8; Russell o5.5 Assists; Jokic o8.5 Assists</t>
  </si>
  <si>
    <t xml:space="preserve">Giddey o5.5 Assists</t>
  </si>
  <si>
    <t xml:space="preserve">Anunoby SGM @$3.5; Barnes SGM @$7.25; Anunoby x Barnes Double @$25.38; Grant SGM @$7; Anunoby 18.5 Points @$4.5; Jokic 10+ Assists</t>
  </si>
  <si>
    <t xml:space="preserve">Allen SGM @$5.75; White SGM @$4.75; Kessler o13.5 Points @$4.75 &amp; o8.5 Points</t>
  </si>
  <si>
    <t xml:space="preserve">Washington SGM @$7; Poole SGM @$6.5; Banchero 5+ Assists; Murray 7+ Rebounds</t>
  </si>
  <si>
    <t xml:space="preserve">Maxey SGM @$3.1; Missi o8.5 Points; Yabusele o10.5 Points; Missi x Yabusele Double @$3.57</t>
  </si>
  <si>
    <t xml:space="preserve">White SGM @$4.5; Daniels SGM @$3.2; Bane SGM @$3.2; Podziemski SGM @$7; Bane x Podziemski @$22.4; Kuzma SGM @$6.75; Lillard SGM @$4.25; Kuzma x Lillard @$28.69; Reaves o6.5 Assists; Adebayo o3.5 Assists [Best day of season]</t>
  </si>
  <si>
    <t xml:space="preserve">Murray SGM @$5.25; Edwards SGM @$3.6; Harden SGM @$3.75; Herro SGM @$6.5; Sengun SGM @$6.5; Porter Jr/Banchero/Giannis Treble @$6.6 [Season high +294.66U]</t>
  </si>
  <si>
    <t xml:space="preserve">Maxey SGM @$2.9; Henderson o3.5 Assists; Hunter o3.5 Rebounds</t>
  </si>
  <si>
    <t xml:space="preserve">Highsmith o8.5 Points @$5.75 &amp; o4.5 Points; Fox 5+ Assists; Russell 7+ Assists; Fox x Russell x Highsmith Treble @$7.15</t>
  </si>
  <si>
    <t xml:space="preserve">Hunter SGM @$6; Aldama 15+ Points @$7 &amp; o8.5 Points; Young 10+ Assists; Collier 7+ Assists; Treble @$7.07</t>
  </si>
  <si>
    <t xml:space="preserve">Porter Jr SGM @$3.2</t>
  </si>
  <si>
    <t xml:space="preserve">Bridges SGM @$3.25; Kuzma o20.5 @$4.5 &amp; 15+ Points</t>
  </si>
  <si>
    <t xml:space="preserve">Tatum SGM @$6.5; Harden 5+ Rebounds; Aldama o1.5 Assists; White o12.5 Points; Treble @$5.01</t>
  </si>
  <si>
    <t xml:space="preserve">Thompson SGM @$4.5 (+1u); Edwards SGM @$3.2; McCollum SGM @$6 (+1u); DeRozan 7+ Assists @$10 (+0.5u) &amp; 5+ Assists</t>
  </si>
  <si>
    <t xml:space="preserve">Giddey 7+ Assists</t>
  </si>
  <si>
    <t xml:space="preserve">Mobley SGM @$7.5; Maxey SGM @$3; Fox o21.5 Points; Herro o22.5 Points</t>
  </si>
  <si>
    <t xml:space="preserve">Hield SGM @$2.8; Wagner SGM @$3.4; DeRozan 7+ Assists @$15 &amp; 3+ Assists; Leonard 3+ Assists; Brooks o11.5 Points; Treble @$7.07</t>
  </si>
  <si>
    <t xml:space="preserve">Fox o21.5 Points; Krejci 3+ Assists; Fox x Krejci Double @$3.66</t>
  </si>
  <si>
    <t xml:space="preserve">Hartenstein SGM @$3.25; Booker u30.5 Points</t>
  </si>
  <si>
    <t xml:space="preserve">Lillard SGM @$3.2; Thompson o8.5 Rebounds</t>
  </si>
  <si>
    <t xml:space="preserve">Mobley SGM @$6.75</t>
  </si>
  <si>
    <t xml:space="preserve">[Collect not stated in recap]</t>
  </si>
  <si>
    <t xml:space="preserve">SGA 7+ Rebounds @$6 &amp; 5+ Rebounds [Season P/L +141.02U posted]</t>
  </si>
  <si>
    <t xml:space="preserve">Beal SGM @$4.5; Nesmith SGM @$4.75; Leonard 3+ Assists; Reaves u21.5 Points [All-Star break 15-20 Feb]</t>
  </si>
  <si>
    <t xml:space="preserve">Smith Jr SGM @$4; Sabonis SGM @$4.5; Harris o1.5 Assists; Morant 20+ Points</t>
  </si>
  <si>
    <t xml:space="preserve">Grimes SGM @$3.3; Doncic SGM @$4.25; Gordon o4.5 Rebounds</t>
  </si>
  <si>
    <t xml:space="preserve">Nesmith SGM @$4.25; Kuzma SGM @$3.1; Quickley o5.5 Assists</t>
  </si>
  <si>
    <t xml:space="preserve">Clingan SGM @$3.4; Coulibaly SGM @$8; Young SGM @$3.2; Nesmith SGM @$3.5; Young x Nesmith Double @$11.2; Zubac SGM @$8; Nurkic o7.5 Rebounds</t>
  </si>
  <si>
    <t xml:space="preserve">Vassell SGM @$3.4; Hield o15.5 @$4.5 &amp; o10.5 Points; Quickley o5.5 Assists; Wagner u25.5 Points; Treble @$7.33</t>
  </si>
  <si>
    <t xml:space="preserve">Martin Jr SGM @$3.4; Harris SGM @$3.8; Johnson o11.5 Points</t>
  </si>
  <si>
    <t xml:space="preserve">Carter Jr SGM @$4.25; Kuzma SGM @$3.2; Carter Jr x Kuzma @$13.6; Kuzma 5+ Assists @$6.25; Richards 13+ Rebounds @$7; Kuzma x Richards @$43.75; Jokic o26.5 Points; Treble @$6.03 [First of 2 recaps 1 Mar]</t>
  </si>
  <si>
    <t xml:space="preserve">Hartenstein SGM @$5.75; Levert 3+ Assists; Leonard 3+ Assists; Levert x Leonard Double @$3.09 [Second of 2 recaps 1 Mar]</t>
  </si>
  <si>
    <t xml:space="preserve">Vassell SGM @$4.2; Harris 7+ Rebounds @$3.8 &amp; 5+ Rebounds; Johnson o13.5 Points [Combined recap posted 3 Mar]</t>
  </si>
  <si>
    <t xml:space="preserve">Vassell 5+ Assists @$11; Hunter o15.5 Points</t>
  </si>
  <si>
    <t xml:space="preserve">Thompson SGM @$3.8 (+1u); Ball SGM @$5.25; Clingan @$3.8; Ball x Clingan @$19.95; Clingan 13+ Rebounds @$6; Adebayo/Monk/Henderson Treble @$5.51</t>
  </si>
  <si>
    <t xml:space="preserve">White SGM @$4.25; Vassell SGM @$3.6; White x Vassell Double @$15.3; Barnes 10+ Rebounds @$6.25 (+0.5u) &amp; 7+ Rebounds; Kuzma o15.5 Points [Collect not stated]</t>
  </si>
  <si>
    <t xml:space="preserve">[Combined 6-8 Mar; back-to-back donuts - worst stretch of season]</t>
  </si>
  <si>
    <t xml:space="preserve">Walter o1.5 Assists [Combined multi-day recap posted 10 Mar]</t>
  </si>
  <si>
    <t xml:space="preserve">Collins SGM @$4.75; Lillard SGM @$4; James 7+ Assists; Duren o11.5 Points</t>
  </si>
  <si>
    <t xml:space="preserve">Martin Jr SGM @$3.6</t>
  </si>
  <si>
    <t xml:space="preserve">Siakam SGM @$3.3; Vassell SGM @$3.3; McBride SGM @$5.75; Reaves/Richards/Murray Treble @$6 [Combined multi-day recap posted 13 Mar]</t>
  </si>
  <si>
    <t xml:space="preserve">Leonard SGM @$6.25; Cunningham o5.5 Rebounds [Collect not stated]</t>
  </si>
  <si>
    <t xml:space="preserve">Herro SGM @$5; Eason 10+ Rebounds @$5.5 &amp; 7+ Rebounds; Towns 3+ Assists</t>
  </si>
  <si>
    <t xml:space="preserve">Huerter SGM @$4.5</t>
  </si>
  <si>
    <t xml:space="preserve">Southland -7.5; Vassell SGM @$3.75; Braun SGM @$3.4; LaVine o20.5 Points; Harden u26.5 Points</t>
  </si>
  <si>
    <t xml:space="preserve">Bulls -3.5 (NZNBL) [Combined multi-day recap posted 17 Mar]</t>
  </si>
  <si>
    <t xml:space="preserve">Johnson SGM @$5.75; Cunningham SGM @$4.5; Johnson x Cunningham @$25.88; George SGM @$7.5; McBride o18.5 @$5; George 5+ Assists @$5; McBride x George @$25; Lillard o22.5 Points</t>
  </si>
  <si>
    <t xml:space="preserve">Carter Jr SGM @$3.1; Johnson SGM @$6.25; Leonard SGM @$3.4; Holmgren SGM @$5; Camara/Christie/Reaves Treble @$8.04 [Second segment same recap]</t>
  </si>
  <si>
    <t xml:space="preserve">DiVincenzo SGM @$3.1; Smith Jr SGM @$6.75; DiVincenzo x Smith Jr @$20.93; Monk SGM @$3.75; Sarr SGM @$5.5; Doncic 13+ Assists @$10 &amp; o8.5 Assists; LaVine o20.5 Points [First of 2 recaps 18 Mar]</t>
  </si>
  <si>
    <t xml:space="preserve">Leonard SGM @$3.6; Daniels 7+ Assists @$5 &amp; 5+ Assists; Williams o10.5 Points; Kuzma o1.5 Assists; Treble @$6.53 [Second of 2 recaps 18 Mar]</t>
  </si>
  <si>
    <t xml:space="preserve">Adebayo 7+ Assists @$7.5; Henderson 5+ Assists; VanVleet o11.5 Points [Combined recap posted 22 Mar]</t>
  </si>
  <si>
    <t xml:space="preserve">Barnes SGM @$4 (+1u via double); Huerter SGM @$4; Towns 3+ Assists; Nuggets NZNBL +6.5</t>
  </si>
  <si>
    <t xml:space="preserve">Castle SGM @$4.25; Marshall SGM @$4.5; George SGM @$12; Marshall x George Double @$54; Bridges SGM @$3.6; Edwards o17.5 @$4.5</t>
  </si>
  <si>
    <t xml:space="preserve">George SGM @$8; LaVine SGM @$7.25; Green u6.5 @$4.5 &amp; u10.5 Points; Reaves 5+ Assists; Green x Reaves @$3.39; Taranaki -5.5; Jets -22.5 [Peak posted P/L +304.81U]</t>
  </si>
  <si>
    <t xml:space="preserve">Edwards SGM @$4.25; Simons SGM @$3; Castle u16.5 @$3.6 (+0.5u) &amp; u21.5 Points; Camara 5+ Rebounds; Camara x Castle @$3.09 [Peak +307.54U posted; collect not stated]</t>
  </si>
  <si>
    <t xml:space="preserve">Doncic 7+ Assists; Kuzma o2.5 Assists</t>
  </si>
  <si>
    <t xml:space="preserve">Jones 7+ Rebounds; Henderson 5+ Assists; Jones x Henderson Double @$4.29</t>
  </si>
  <si>
    <t xml:space="preserve">Champagnie SGM @$3.1; Champagnie o13.5 @$4.5 &amp; o8.5 Points [Combined recap posted 29 Mar]</t>
  </si>
  <si>
    <t xml:space="preserve">Huerter SGM @$4; VanVleet o5.5 Assists</t>
  </si>
  <si>
    <t xml:space="preserve">Kuzma SGM @$3.2; Hield o8.5 Points</t>
  </si>
  <si>
    <t xml:space="preserve">Hawks -2.5; Bruins -12.5; Nationals +12.5; Treble @$6.19; Thunder H2H; Eagles +7.5; Vucevic SGM @$4.5; Edwards SGM @$3.5; Castle o4.5 Assists; Washington o5.5 Rebounds [Combined recap posted 31 Mar]</t>
  </si>
  <si>
    <t xml:space="preserve">Walter SGM @$4.75; Hield o12.5 @$4.5 &amp; o7.5 Points; Okongwu o1.5 Assists [Season P/L +182.65U posted]</t>
  </si>
  <si>
    <t xml:space="preserve">Jackson Jr SGM @$3.4; Doncic o7.5 Assists [Combined recap posted 2 Apr]</t>
  </si>
  <si>
    <t xml:space="preserve">Vucevic SGM @$4.75; Kuzma 5+ Assists @$8.5 (+0.5u) &amp; 3+ Assists; Walter o1.5 Assists; Walter x Kuzma Double @$4.09</t>
  </si>
  <si>
    <t xml:space="preserve">Isaiah Collier SGM @$3.5; Ausar Thompson o5.5 Rebounds</t>
  </si>
  <si>
    <t xml:space="preserve">Hachimura o10.5 &amp; o15.5 @$4.5; Kuzma 3+ Assists @$1.95</t>
  </si>
  <si>
    <t xml:space="preserve">Garland SGM @$3.2; Washington SGM @$3.8; LaVine o18.5 Points</t>
  </si>
  <si>
    <t xml:space="preserve">Leonard SGM @$3.1; Ausar Thompson SGM @$4; Southland Sharks -9.5</t>
  </si>
  <si>
    <t xml:space="preserve">Derrick White SGM @$3.4; Walter o1.5 Assists</t>
  </si>
  <si>
    <t xml:space="preserve">Sabonis SGM @$3; Lonnie Walker o12.5 Points &amp; o18.5 @$4.75; LaVine o3.5 Assists; Lonnie x Zach Double @$4.37</t>
  </si>
  <si>
    <t xml:space="preserve">McDaniels o3.5 Rebounds; Dunn 3+ Assists; Franklin +7.5</t>
  </si>
  <si>
    <t xml:space="preserve">Vucevic SGM @$4.5; Leonard SGM @$4.2; Queta SGM @$3.1; Pritchard 10+ Assists @$11 &amp; 7+ Assists; Lively o5.5 Points; Wellington Saints -15.5</t>
  </si>
  <si>
    <t xml:space="preserve">Nesmith SGM @$6.5; McBride o11.5 Points; McDaniels o3.5 Rebounds; Auckland Tuatara -31.5</t>
  </si>
  <si>
    <t xml:space="preserve">Giannis 10+ Assists @$4.75; Adebayo/Prince/Mathurin Treble @$6.76; Wellington -8.5 [Season P/L +47.2U posted]</t>
  </si>
  <si>
    <t xml:space="preserve">Scottie Barnes SGM @$5; Alexandre Sarr 7+ Rebounds @$2.8; Domantas Sabonis o5.5 Assists</t>
  </si>
  <si>
    <t xml:space="preserve">Season win-total futures collected: Hawks o35.5; Pistons o25.5; Bucks u51.5; Magic u47.5; Blazers o22.5; Cavs Division @$4.5; SGA PPG Leader @$7.25 [Futures resulting day]</t>
  </si>
  <si>
    <t xml:space="preserve">[Second segment]</t>
  </si>
  <si>
    <t xml:space="preserve">Franklin Bulls -6.5; Washington o5.5 Rebounds [Playoffs begin; combined 16-18 Apr]</t>
  </si>
  <si>
    <t xml:space="preserve">Southland Sharks +13.5 &amp; win @$6.5 [Second segment]</t>
  </si>
  <si>
    <t xml:space="preserve">LeVert SGM @$5.25; Marshall o11.5 Points; Southland Sharks +11.5 [Stake not stated in recap]</t>
  </si>
  <si>
    <t xml:space="preserve">Porter Jr SGM @$6.75; Murray SGM @$4; Kevin x Jamal Double @$27; Cunningham SGM @$3.1; Gordon 5+ Rebounds; Otago Nuggets +18.5</t>
  </si>
  <si>
    <t xml:space="preserve">VanVleet o5.5 Assists &amp; 7+ Assists @$3.65; Wellington Saints -15.5</t>
  </si>
  <si>
    <t xml:space="preserve">Porter Jr SGM @$3.5; Kawhi o3.5 Assists; McBride 5+ Points</t>
  </si>
  <si>
    <t xml:space="preserve">Jackson Jr SGM @$3.5; Reaves SGM @$2.9; JJJ x Reaves Double @$10.15; Morant o5.5 Assists (+ Treble @$7.08); Finney-Smith o3.5 Rebounds</t>
  </si>
  <si>
    <t xml:space="preserve">Brown SGM @$3.2; Hunter o7.5 Points; Green o18.5 &amp; 25+ Points @$4.5</t>
  </si>
  <si>
    <t xml:space="preserve">Southland Sharks -3.5 [Stake not stated in recap]</t>
  </si>
  <si>
    <t xml:space="preserve">Finney-Smith o6.5 Points; Nesmith o0.5 Assists; Carter Jr 10+ Points; Treble @$5.36; Nesmith 3+ Assists @$10; Canterbury Rams win; Tauranga Whai +8.5 [First segment]</t>
  </si>
  <si>
    <t xml:space="preserve">SGA 5+ Rebounds; Hunter o10.5 Points; Adams o5.5 Rebounds; Treble @$5.92; Porter Jr 15+ Points @$4.5 [Second segment]</t>
  </si>
  <si>
    <t xml:space="preserve">McBride 5+ Points; Finney-Smith o3.5 &amp; 7+ Rebounds @$7.5</t>
  </si>
  <si>
    <t xml:space="preserve">VanVleet SGM @$4.25; Adebayo o3.5 Assists; Amen Thompson o11.5 Points; Amen x Bam Double @$3.35</t>
  </si>
  <si>
    <t xml:space="preserve">Nesmith 3+ Assists @$9.5 &amp; o0.5 Assists; Banchero 5+ Assists</t>
  </si>
  <si>
    <t xml:space="preserve">Ipswich Force Women win; Towns o1.5 Assists [Combined 1-2 May recap]</t>
  </si>
  <si>
    <t xml:space="preserve">Otago +10.5; Southern Districts +8.5; Double @$3.53; Southern Districts win @$3.9 &amp; women @$2.25 [Second segment]</t>
  </si>
  <si>
    <t xml:space="preserve">Wellington Saints -3.5; Canterbury Rams -9.5; Double @$3.3; Northside Wizards win @$2.65 &amp; +5.5; Sunshine Coast win @$1.83 [First segment]</t>
  </si>
  <si>
    <t xml:space="preserve">Logan Thunder Women -9.5; Porter Jr 10+ &amp; 15+ Points; Nelson Giants +10.5; Kawhi leading scorer @$4.5 [Second segment; further 15U stake unstated]</t>
  </si>
  <si>
    <t xml:space="preserve">Siakam 3+ Assists [Additional 15.51U collect unstated]</t>
  </si>
  <si>
    <t xml:space="preserve">SGA 10+ Rebounds @$18 &amp; 5+ Rebounds; Payton II SGM @$3.4; Siakam 3+ Assists; Nesmith o0.5 Assists; Australia Men -8.5 [First segment]</t>
  </si>
  <si>
    <t xml:space="preserve">Series leading scorer double @$2.1; Kawhi x Curry Double @$9.45 [Second segment]</t>
  </si>
  <si>
    <t xml:space="preserve">Derrick White 15+ Points</t>
  </si>
  <si>
    <t xml:space="preserve">Podziemski SGM @$6.5; Draymond u9.5 Points; Australia Women -19.5; Cairns Men win @$2.4; Cairns Women -4.5; Treble @$7.51; Australia Women SGM @$34 &amp; @$3.2 [First segment]</t>
  </si>
  <si>
    <t xml:space="preserve">Murray SGM @$3.25; Jamal x Podziemski Double @$21.13; Nesmith o0.5 Assists; SGA 5+ &amp; 10+ Rebounds @$15; Nesmith x SGA x Draymond Treble @$4.86; SC Phoenix Women win @$2.5; Cairns Marlins win @$3.15; Cairns x Phoenix Double @$3.35 [Second segment]</t>
  </si>
  <si>
    <t xml:space="preserve">Al Horford o7.5 Points; Australia Women -13.5 [Additional 9U stake unstated]</t>
  </si>
  <si>
    <t xml:space="preserve">Bridges 20+ Points @$4.75 &amp; o13.5 Points [First segment]</t>
  </si>
  <si>
    <t xml:space="preserve">Nesmith SGM @$2.9; Dort o2.5 Rebounds [Second segment]</t>
  </si>
  <si>
    <t xml:space="preserve">Podziemski SGM @$4; Taranaki -7.5; Nelson Giants win @$2.6; Brisbane Capitals win; Nelson x Brisbane Double @$4.76 [Stakes not stated; collects 23.56U + 18.05U]</t>
  </si>
  <si>
    <t xml:space="preserve">Nelson +6.5; Southland -7.5; Northside Men +8.5; Northside Women +9.5; Four-Fold Multi @$12.18; Nelson win @$3.1; Wizards Men win @$3.7</t>
  </si>
  <si>
    <t xml:space="preserve">Williams SGM @$5.25; Dort 3+ Rebounds; Gordon o5.5 &amp; 10+ Rebounds @$9.5; SGA most assists (series) @$19 [Additional 32.63U collect unstated]</t>
  </si>
  <si>
    <t xml:space="preserve">SGA 5+ Rebounds; Towns o1.5 Assists; SGA x Towns Double @$2.84 [SGA MVP future collected this day 🏆]</t>
  </si>
  <si>
    <t xml:space="preserve">DiVincenzo SGM @$3; Gold Coast Women +45.5 [First segment]</t>
  </si>
  <si>
    <t xml:space="preserve">Turner SGM @$2.9; Turner x DiVincenzo Double @$8.7; Rockhampton win @$3.2; Ipswich -1.5; Rockhampton +8.5; Brisbane -4.5; Brisbane Women -2.5; Nelson +6.5; Five-Fold Multi @$21.57 [Second segment]</t>
  </si>
  <si>
    <t xml:space="preserve">[Four segments this recap]</t>
  </si>
  <si>
    <t xml:space="preserve">Turner SGM @$3; McConnell o7.5 Points; SGA o4.5 Rebounds</t>
  </si>
  <si>
    <t xml:space="preserve">Randle o16.5 &amp; o22.5 Points @$4.5 [Season P/L +211.51U posted]</t>
  </si>
  <si>
    <t xml:space="preserve">Southland -1.5; Rockhampton +1.5; Ipswich Women +12.5; Dandenong +17.5 &amp; win @$9.5</t>
  </si>
  <si>
    <t xml:space="preserve">Cairns Women +15.5 &amp; win @$8; Cairns Men +5.5; Southern Districts +9.5; Nembhard o10.5 Points</t>
  </si>
  <si>
    <t xml:space="preserve">Southland Sharks -2.5 [NBA Finals]</t>
  </si>
  <si>
    <t xml:space="preserve">Nembhard SGM @$3.2; Williams SGM @$3.4; Jalen x Nembhard SGM Double @$10; Sunshine Coast win; Rockhampton Women +3.5 &amp; win [Second segment]</t>
  </si>
  <si>
    <t xml:space="preserve">Ipswich Women +4.5 &amp; win @$2.65; Sunshine Coast Women +4.5 &amp; win @$2.65; Rockhampton Men +6.5 &amp; win @$2.85; Sunshine Coast Men win [First segment]</t>
  </si>
  <si>
    <t xml:space="preserve">Nelson Giants -3.5 [Second segment]</t>
  </si>
  <si>
    <t xml:space="preserve">Mathurin o7.5 Points @$2.05 &amp; o11.5 Points @$4.5</t>
  </si>
  <si>
    <t xml:space="preserve">Tauranga Whai +14.5 [First segment]</t>
  </si>
  <si>
    <t xml:space="preserve">Haliburton SGM @$3.6; Auckland Tuatara -3.5 &amp; SGM @$12 [Second segment]</t>
  </si>
  <si>
    <t xml:space="preserve">[Additional 3U stake unstated]</t>
  </si>
  <si>
    <t xml:space="preserve">Nesmith o0.5 Assists &amp; 7+ Rebounds @$3.9; South West +8.5; Auckland +4.5; Sunshine Coast win; Cairns Women win; Sunshine Coast Women win</t>
  </si>
  <si>
    <t xml:space="preserve">Nesmith o10.5 Points</t>
  </si>
  <si>
    <t xml:space="preserve">Nelson Giants win @$2.6; Brisbane v Mackay Women u173.5; Northside Wizards -2.5</t>
  </si>
  <si>
    <t xml:space="preserve">Franklin win; Rockhampton Women win @$2.6 &amp; +4.5; Northside win @$2.65 &amp; +5.5; Spartans Women -3.5; Townsville Women -10.5; Manawatu win @$2.77 &amp; +5.5</t>
  </si>
  <si>
    <t xml:space="preserve">[NBA Finals end - OKC champions]</t>
  </si>
  <si>
    <t xml:space="preserve">Nesmith o0.5 Assists; Mathurin SGM @$8.5; Ipswich +4.5; Sunshine Coast -3.5; Rockhampton win [Post-season]</t>
  </si>
  <si>
    <t xml:space="preserve">[Third segment]</t>
  </si>
  <si>
    <t xml:space="preserve">[First segment]</t>
  </si>
  <si>
    <t xml:space="preserve">Mackay win @$2.25; Southern Districts -21.5 [Second segment]</t>
  </si>
  <si>
    <t xml:space="preserve">Auckland -12.5; Ipswich +11.5 &amp; Men win @$3.1; Northside +6.5; Sunshine Coast Women +11.5; Four-Fold Multi @$11.45; Sunshine Coast Men win; Ipswich Women -2.5</t>
  </si>
  <si>
    <t xml:space="preserve">Southland -4.5; Mackay Men -1.5 [Season close-out]</t>
  </si>
  <si>
    <t xml:space="preserve">Cairns Women -4.5; Rockhampton Women +9.5</t>
  </si>
  <si>
    <t xml:space="preserve">Rockhampton Men win; Ipswich -9.5</t>
  </si>
  <si>
    <t xml:space="preserve">Wellington Saints -9.5; Four-Fold Multi @$11.2</t>
  </si>
  <si>
    <t xml:space="preserve">2026 SEASON  ·  Sep 2025 – Jun 2026  ·  NBA</t>
  </si>
  <si>
    <t xml:space="preserve">Phoenix Suns @6.5; Phoenix Suns @21.0; MIA Heat @1.86; SA Spurs @1.86; PHX Suns @1.9</t>
  </si>
  <si>
    <t xml:space="preserve">Austin Reaves SGM @$3.9</t>
  </si>
  <si>
    <t xml:space="preserve">Jrue Holiday @$5.4; Neemias Queta @$3.5</t>
  </si>
  <si>
    <t xml:space="preserve">Chet Holmgren SGM @$7</t>
  </si>
  <si>
    <t xml:space="preserve">KAT SGM @$6; JJJ SGM @$3.75</t>
  </si>
  <si>
    <t xml:space="preserve">LaMelo Ball SGM @$5.5; Tre Jones SGM @$4.3; Tre x LaMelo Double @$23.65</t>
  </si>
  <si>
    <t xml:space="preserve">Julian Champagnie SGM @$4.5; Scottie Barnes SGM @$8.5; DeAndre Ayton SGM @$4; Ayton x Barnes Double @$34</t>
  </si>
  <si>
    <t xml:space="preserve">Jonathan Kuminga @$3.8; Jrue Holiday @$4.7</t>
  </si>
  <si>
    <t xml:space="preserve">Duncan Robinson @$3.6; Domantas Sabonis @$3.3; Cooper Flagg @$3.5; Sabonis x Flagg Double @$11.55; Jrue Holiday @$5.3</t>
  </si>
  <si>
    <t xml:space="preserve">Myles Turner @$3.6</t>
  </si>
  <si>
    <t xml:space="preserve">Scottie Barnes SGM @$9; KAT SGM @$5.75; KAT x Scottie Double @$51.75; Walker Kessler SGM @$5.2</t>
  </si>
  <si>
    <t xml:space="preserve">Domantas Sabonis @$3.8</t>
  </si>
  <si>
    <t xml:space="preserve">Karl-Anthony Towns @$5.5</t>
  </si>
  <si>
    <t xml:space="preserve">Isaiah Jackson SGM @$3.4; Domantas Sabonis SGM @$3.5; Jackson x Sabonis Double @$11.9; Shaedon Sharpe SGM @$3.2</t>
  </si>
  <si>
    <t xml:space="preserve">Mark Williams SGM @$8</t>
  </si>
  <si>
    <t xml:space="preserve">Nicolas Claxton SGM @$5.1; Jaden McDaniels SGM @$5.7; DeAndre Ayton SGM @$4.9; Russell Westbrook SGM @$16</t>
  </si>
  <si>
    <t xml:space="preserve">Jarrett Allen SGM @$6</t>
  </si>
  <si>
    <t xml:space="preserve">Myles Turner @$3.6; Jaren Jackson Jr @$3.8</t>
  </si>
  <si>
    <t xml:space="preserve">Ryan Rollins SGM @$7.25; Wendell Carter Jr SGM @$7; Jaime Jaquez Jr SGM @$3.8</t>
  </si>
  <si>
    <t xml:space="preserve">Jaren Jackson Jr @$4.1</t>
  </si>
  <si>
    <t xml:space="preserve">Wendell Carter Jr @$5.7; Payton Pritchard @$7.5; Kyshawn George @$5.5</t>
  </si>
  <si>
    <t xml:space="preserve">Isaiah Collier SGM @$3.4</t>
  </si>
  <si>
    <t xml:space="preserve">DeAndre Ayton SGM @$7.25; Jaime Jaquez Jr SGM @$4.5; De'Aaron Fox SGM @$6.5; Michael Porter Jr SGM @$3.2; Fox x Porter Jr Double @$20.8</t>
  </si>
  <si>
    <t xml:space="preserve">Tim Hardaway Jr @$3.2</t>
  </si>
  <si>
    <t xml:space="preserve">Cooper Flagg SGM @$4.5</t>
  </si>
  <si>
    <t xml:space="preserve">Myles Turner @$3.3; Simone Fontecchio @$3.75</t>
  </si>
  <si>
    <t xml:space="preserve">Wendell Carter Jr @$3.3</t>
  </si>
  <si>
    <t xml:space="preserve">Jabari Smith Jr @$5.6; Kyshawn George @$4.75; Bennedict Mathurin @$5.9</t>
  </si>
  <si>
    <t xml:space="preserve">Duncan Robinson @$4.1</t>
  </si>
  <si>
    <t xml:space="preserve">Scottie Barnes @$7.25; Mikal Bridges @$4.5</t>
  </si>
  <si>
    <t xml:space="preserve">John Collins SGM @$5.7</t>
  </si>
  <si>
    <t xml:space="preserve">AJ Green @$4; Reed Sheppard @$6.5</t>
  </si>
  <si>
    <t xml:space="preserve">Onyeka Okongwu @$4.1; LaMelo Ball @$5.75; Keldon Johnson @$4</t>
  </si>
  <si>
    <t xml:space="preserve">Luguentz Dort @$8.25; Paul George @$6.5; DeAndre Ayton @$7</t>
  </si>
  <si>
    <t xml:space="preserve">Jarace Walker @$6; Kevin Porter Jr @$3.25; Bam Adebayo @$3.75; Matas Buzelis @$4.3; Jalen Johnson @$7</t>
  </si>
  <si>
    <t xml:space="preserve">Kyshawn George @$3.6</t>
  </si>
  <si>
    <t xml:space="preserve">Draymond Green @$3.5; Jaden McDaniels @$3.6</t>
  </si>
  <si>
    <t xml:space="preserve">Bam Adebayo @$3.3; Miles Bridges @$4.7; Bam x Miles @$15.51; Devin Vassell @$3.9; Josh Hart @$3.3; Josh Giddey @$3.8</t>
  </si>
  <si>
    <t xml:space="preserve">Derik x Trey @$3.25</t>
  </si>
  <si>
    <t xml:space="preserve">Coby White @$3; Anthony Davis @$5.9</t>
  </si>
  <si>
    <t xml:space="preserve">Derik Queen @$5.6; Ausar Thompson @$6.25; Queen x Thompson Double @$35</t>
  </si>
  <si>
    <t xml:space="preserve">Josh Hart @$3.3; Paolo Bachero @$3.3; John Collins @$3.8; Bachero x Collins @$12.54</t>
  </si>
  <si>
    <t xml:space="preserve">Brandin Podziemski @$5.9</t>
  </si>
  <si>
    <t xml:space="preserve">Miles Bridges @$6; Bobby Portis @$5.8</t>
  </si>
  <si>
    <t xml:space="preserve">Ryan Rollins @$4.9; Nikola Jovic @$3.1; Dyson Daniels @$3; Victor Wembanyama @$6.75; Daniels x Wembanyama @$20.25</t>
  </si>
  <si>
    <t xml:space="preserve">Paolo Banchero @$7.75; Jimmy Butler @$3.5</t>
  </si>
  <si>
    <t xml:space="preserve">Quentin Grimes @$3.6</t>
  </si>
  <si>
    <t xml:space="preserve">Evan Mobley @$3.6; RJ Barrett @$4; Deni Avdija @$3.4; RJ x Deni @$13.6</t>
  </si>
  <si>
    <t xml:space="preserve">U collect courtesy of James Harden @$6.5</t>
  </si>
  <si>
    <t xml:space="preserve">Jalen Smith @$4.5; Ja Morant @$5.25</t>
  </si>
  <si>
    <t xml:space="preserve">Chet Holmgren @$4.4</t>
  </si>
  <si>
    <t xml:space="preserve">Collin Murray-Boyles @$5.1; Royce O'Neale @$3.9; Vucevic @$3.2; Vuc x Royce @$12.48</t>
  </si>
  <si>
    <t xml:space="preserve">DeAndre Ayton @$4.4</t>
  </si>
  <si>
    <t xml:space="preserve">Ausar Thompson @$4.3; Royce O'Neale @$3.1; Keyonte George @$5.1; Toumani Camara @$3.75</t>
  </si>
  <si>
    <t xml:space="preserve">Lu Dort @$5.1; Justin Champagnie @$3</t>
  </si>
  <si>
    <t xml:space="preserve">Tyler Herro @$4.1</t>
  </si>
  <si>
    <t xml:space="preserve">Dyson Daniels @$4.2</t>
  </si>
  <si>
    <t xml:space="preserve">Keyonte George @$5.8; Derrick White @$3.1; Keyonte x Derrick Double @$17.98; Collin Murray-Boyles @$8; DeAndre Ayton @$5.9</t>
  </si>
  <si>
    <t xml:space="preserve">Stephon Castle @$4.4; Marcus Smart @$3.75</t>
  </si>
  <si>
    <t xml:space="preserve">Collin Murray-Boyles @$6.25; Russell Westbrook @$6.25</t>
  </si>
  <si>
    <t xml:space="preserve">Jalen Duren @$4.9; Kon Knueppel @$7.5; Norman Powell @$3.6; Kon x Norman @$27</t>
  </si>
  <si>
    <t xml:space="preserve">Zion Williamson @$6.25; Matas Buzelis @$4.7; Zion x Matas @$29.375; De'Andre Hunter @$4.5</t>
  </si>
  <si>
    <t xml:space="preserve">Aaron Gordon @$5.75</t>
  </si>
  <si>
    <t xml:space="preserve">Collin Murray-Boyles @$5.6; Deni Avdija @$3.4</t>
  </si>
  <si>
    <t xml:space="preserve">Luguentz Dort @$4.3; Green x Giannis @$4.1; Grayson Allen @$4; Norman Powell @$3.2</t>
  </si>
  <si>
    <t xml:space="preserve">Grayson Allen @$4.3; Rudy Gobert @$2.9</t>
  </si>
  <si>
    <t xml:space="preserve">Johnny Furphy @$3; Immanuel Quickley @$7</t>
  </si>
  <si>
    <t xml:space="preserve">U collect courtesy of Nic Claxton @$6; Malik Monk @$4.5</t>
  </si>
  <si>
    <t xml:space="preserve">U collect courtesy of Kelly Oubre Jr @$4.3</t>
  </si>
  <si>
    <t xml:space="preserve">Royce O'Neale @$7.25; Moses Moody @$3.5</t>
  </si>
  <si>
    <t xml:space="preserve">Cam Spencer @$6.75</t>
  </si>
  <si>
    <t xml:space="preserve">Miles Bridges @$6.25; CJ McCollum @$3; Keyonte George @$4.2</t>
  </si>
  <si>
    <t xml:space="preserve">Tim Hardaway Jr @$3.5; Ayo Dosunmu @$6.75; Aaron Wiggins @$3.8; Ayo x Aaron @$25.65</t>
  </si>
  <si>
    <t xml:space="preserve">DeAndre Ayton @$5.5; Duncan Robinson @$8.5; Donovan Mitchell @$3.5</t>
  </si>
  <si>
    <t xml:space="preserve">Isaac Okoro @$4.1; Cooper Flagg @$3.75</t>
  </si>
  <si>
    <t xml:space="preserve">Collier x Bailey @$3; Okoro @$3.8; Gafford @$5.6</t>
  </si>
  <si>
    <t xml:space="preserve">Jokic @$3.5; John Collins @$4.75; Nique Clifford @$7</t>
  </si>
  <si>
    <t xml:space="preserve">Draymond Green @$2.9; Ace Bailey @$7; Justin Champagnie @$3.75; Ace x Justin @$26.25; Miles Bridges @$6.25</t>
  </si>
  <si>
    <t xml:space="preserve">Marvin Bagley III @$3.4</t>
  </si>
  <si>
    <t xml:space="preserve">Duncan Robinson @$6.5; Ace Bailey @$3.3; Jeremiah Fears @$8; Christian Braun @$3.6</t>
  </si>
  <si>
    <t xml:space="preserve">John Collins @$4.75; Andrew Nembhard @$4.75; Nembhard x Collins @$22.56</t>
  </si>
  <si>
    <t xml:space="preserve">Kel'el Ware @$2.9</t>
  </si>
  <si>
    <t xml:space="preserve">Donovan Clingan @$4.5</t>
  </si>
  <si>
    <t xml:space="preserve">Anthony Black @$3.6; Sam Hauser @$6.5</t>
  </si>
  <si>
    <t xml:space="preserve">Ace Bailey @$3.1; Jeremiah Fears @$5.5; Christian Braun @$3.8; DeAndre Ayton @$4.5; Ayton x Braun @$17.1</t>
  </si>
  <si>
    <t xml:space="preserve">U collect Jalen Duren @$3.2; Julian Champagnie @$2.9</t>
  </si>
  <si>
    <t xml:space="preserve">U collect Podziemski @$5.6</t>
  </si>
  <si>
    <t xml:space="preserve">U collect Julian Champagnie @$4.1</t>
  </si>
  <si>
    <t xml:space="preserve">Lu Dort @$6; Sam Hauser @$5.5; Dyson Daniels @$4.2</t>
  </si>
  <si>
    <t xml:space="preserve">U collect courtesy of Tyler Herro @$3.8</t>
  </si>
  <si>
    <t xml:space="preserve">U collect courtesy of Christian Braun @$5.8</t>
  </si>
  <si>
    <t xml:space="preserve">Nique Clifford @$7.75</t>
  </si>
  <si>
    <t xml:space="preserve">U collect courtesy of Payton Pritchard @$3.3</t>
  </si>
  <si>
    <t xml:space="preserve">U collect courtesy of Trey Murphy III @$7</t>
  </si>
  <si>
    <t xml:space="preserve">Tyrese Maxey @$3.8; Luguentz Dort @$6.75</t>
  </si>
  <si>
    <t xml:space="preserve">U collect courtesy of Austin Reaves @$4.4</t>
  </si>
  <si>
    <t xml:space="preserve">Brook Lopez @$4.7; Tyler Herro @$6.5; Dejounte Murray @$3.9</t>
  </si>
  <si>
    <t xml:space="preserve">Tyrese Maxey @$3.75</t>
  </si>
  <si>
    <t xml:space="preserve">Tre Jones @$3.3; Reed Sheppard @$4; Cooper Flagg @$4.2</t>
  </si>
  <si>
    <t xml:space="preserve">Kyle Filipowski @$4.4</t>
  </si>
  <si>
    <t xml:space="preserve">U collect Ryan Rollins @$5.2</t>
  </si>
  <si>
    <t xml:space="preserve">U collect Evan Mobley @$4.3</t>
  </si>
  <si>
    <t xml:space="preserve">U collect Ryan Rollins @$4.3</t>
  </si>
  <si>
    <t xml:space="preserve">Bam Adebayo @$3.1</t>
  </si>
  <si>
    <t xml:space="preserve">Julius Randle @$5.1; Scottie Barnes @$5.2; Jarace Walker @$5; Scottie x Jarace @$26; Donovan Clingan @$6.25</t>
  </si>
  <si>
    <t xml:space="preserve">Tre Johnson @$3.4; Jalen Suggs @$3.3; Suggs x Johnson @$11.22</t>
  </si>
  <si>
    <t xml:space="preserve">Tyler Herro @$4.3; Jarace Walker @$5; Jaden McDaniels @$4.9; Nique Clifford @$3.25</t>
  </si>
  <si>
    <t xml:space="preserve">John Collins @$5.1; Jonathan Kuminga @$3.1</t>
  </si>
  <si>
    <t xml:space="preserve">Collins @$3.8; Knueppel @$4.5; Herro @$4.4</t>
  </si>
  <si>
    <t xml:space="preserve">Reed Sheppard @$5.25; Scottie Barnes @$5</t>
  </si>
  <si>
    <t xml:space="preserve">Diabate @$5.7</t>
  </si>
  <si>
    <t xml:space="preserve">Camara @$3.9; McDaniels @$5.75; McDaniels Camara Double @$22.42; Ziare Williams @$6.25</t>
  </si>
  <si>
    <t xml:space="preserve">Carter Jr @$6</t>
  </si>
  <si>
    <t xml:space="preserve">Duncan Robinson @$6.5; Dylan Harper Jr @$3.6; LeBron @$3.75</t>
  </si>
  <si>
    <t xml:space="preserve">Reed Sheppard @$3.25; James Harden @$4.2</t>
  </si>
  <si>
    <t xml:space="preserve">Moussa @$4.3; Tre Jones @$3.75</t>
  </si>
  <si>
    <t xml:space="preserve">Jrue Holiday @$6.75</t>
  </si>
  <si>
    <t xml:space="preserve">Oso Ighodaro @$4.3</t>
  </si>
  <si>
    <t xml:space="preserve">John Collins @$3.5</t>
  </si>
  <si>
    <t xml:space="preserve">Karl Towns @$5.7; Christian Braun @$5.5; Tyrese Maxey @$3.1</t>
  </si>
  <si>
    <t xml:space="preserve">Cody Williams @$10.5; Nique Clifford @$4</t>
  </si>
  <si>
    <t xml:space="preserve">Kel'el Ware @$3.6; Christian Braun @$6.75; Braun x Ware @$24.3</t>
  </si>
  <si>
    <t xml:space="preserve">Derrick White @$3.9; Rui Hachimura @$5.3</t>
  </si>
  <si>
    <t xml:space="preserve">Josh Hart @$3.2; Aaron Gordon @$5.25</t>
  </si>
  <si>
    <t xml:space="preserve">Derik Queen @$6.75; Draymond Green @$3</t>
  </si>
  <si>
    <t xml:space="preserve">Duncan Robinson @$9.25; Evan Mobley @$2.9; Mobley x Robinson @$26.82; Dillon Brooks @$8.5</t>
  </si>
  <si>
    <t xml:space="preserve">Jayson Tatum @$7; Jarace Walker @$3.1</t>
  </si>
  <si>
    <t xml:space="preserve">Julian Champagnie @$3.4</t>
  </si>
  <si>
    <t xml:space="preserve">Kel'el Ware @$5; Tyrese Maxey @$3.4; Jalen Suggs @$3.2; Rob Dillingham @$3.3; Suggs x Dillingham @$10.56; Bennedict Mathurin @$4.1</t>
  </si>
  <si>
    <t xml:space="preserve">Santos @$4.2</t>
  </si>
  <si>
    <t xml:space="preserve">Ayton @4.25; Maxey @1.8</t>
  </si>
  <si>
    <t xml:space="preserve">Paolo @$3.3; Jalen Williams @$4.2</t>
  </si>
  <si>
    <t xml:space="preserve">SGA @$4.4</t>
  </si>
  <si>
    <t xml:space="preserve">Maxey @$3.8; Rui @$3.2</t>
  </si>
  <si>
    <t xml:space="preserve">Paolo Banchero @3.0</t>
  </si>
  <si>
    <t xml:space="preserve">Dillon Brooks @4.1</t>
  </si>
  <si>
    <t xml:space="preserve">Tyrese Maxey @3.0; Julian Champagnie @3.1</t>
  </si>
  <si>
    <t xml:space="preserve">Paolo Banchero @3.4</t>
  </si>
  <si>
    <t xml:space="preserve">Rudy Gobert @5.7</t>
  </si>
  <si>
    <t xml:space="preserve">Rui Hachimura @3.2</t>
  </si>
  <si>
    <t xml:space="preserve">Tyrese Maxey @3.4</t>
  </si>
  <si>
    <t xml:space="preserve">Thunder @2.25</t>
  </si>
  <si>
    <t xml:space="preserve">Tyrese Maxey @3.3</t>
  </si>
  <si>
    <t xml:space="preserve">Cade Cunningham @4.75</t>
  </si>
  <si>
    <t xml:space="preserve">Julian Champagnie @5.6; Karl-Anthony Towns @4.25</t>
  </si>
  <si>
    <t xml:space="preserve">Josh Hart @4.5</t>
  </si>
  <si>
    <t xml:space="preserve">Josh Hart @4.75</t>
  </si>
  <si>
    <t xml:space="preserve">Julian Champagnie @5.25</t>
  </si>
  <si>
    <t xml:space="preserve">Devin Vassell @6.0</t>
  </si>
  <si>
    <t xml:space="preserve">Dylan Harper 10+ Points @1.71; Dylan Harper 15+ Points @4.0; Dylan Harper 20+ Points @11.0</t>
  </si>
  <si>
    <t xml:space="preserve">Karl-Anthony Towns @3.5; Devin Vassell @5.5</t>
  </si>
  <si>
    <t xml:space="preserve">Josh Hart @3.6</t>
  </si>
  <si>
    <t xml:space="preserve">De'Aaron Fox @4.2</t>
  </si>
  <si>
    <t xml:space="preserve">TWT — All-Time Season Tracker  (2020 Bubble → 2026)</t>
  </si>
  <si>
    <t xml:space="preserve">🏀  2020 BUBBLE  (Jul – Oct 2020, 2019-20 restart)</t>
  </si>
  <si>
    <t xml:space="preserve">Total Days / Entries Resulted</t>
  </si>
  <si>
    <t xml:space="preserve">Winning Days</t>
  </si>
  <si>
    <t xml:space="preserve">Losing Days</t>
  </si>
  <si>
    <t xml:space="preserve">Push Days</t>
  </si>
  <si>
    <t xml:space="preserve">Win Rate</t>
  </si>
  <si>
    <t xml:space="preserve">Total Staked (U)</t>
  </si>
  <si>
    <t xml:space="preserve">Total Collected (U)</t>
  </si>
  <si>
    <t xml:space="preserve">Net Profit (U)</t>
  </si>
  <si>
    <t xml:space="preserve">ROI</t>
  </si>
  <si>
    <t xml:space="preserve">Avg Stake / Day</t>
  </si>
  <si>
    <t xml:space="preserve">Avg Profit / Day</t>
  </si>
  <si>
    <t xml:space="preserve">Best Day Profit (U)</t>
  </si>
  <si>
    <t xml:space="preserve">Best Day Date</t>
  </si>
  <si>
    <t xml:space="preserve">Worst Day Profit (U)</t>
  </si>
  <si>
    <t xml:space="preserve">Worst Day Date</t>
  </si>
  <si>
    <t xml:space="preserve">Futures (settled)</t>
  </si>
  <si>
    <t xml:space="preserve">7 bets · 13U · +9.00U — series winners + Heat title (in daily rows; see Futures tab)</t>
  </si>
  <si>
    <t xml:space="preserve">📅  2020-21 SEASON  (Dec 2020 – Jul 2021)</t>
  </si>
  <si>
    <t xml:space="preserve">Futures</t>
  </si>
  <si>
    <t xml:space="preserve">None tracked — all daily props / SGMs / multis</t>
  </si>
  <si>
    <t xml:space="preserve">📅  2021-22 SEASON  (Oct 2021 – Jun 2022)</t>
  </si>
  <si>
    <t xml:space="preserve">📅  2022-23 SEASON  (Oct 2022 – Jun 2023)</t>
  </si>
  <si>
    <t xml:space="preserve">📅  2023-24 SEASON  (Oct 2023 – 19 Aug 2024)</t>
  </si>
  <si>
    <t xml:space="preserve">6 bets · 14U · -2.84U (in daily rows; source total of -3.84U was a 1U typo — tracker-verified)</t>
  </si>
  <si>
    <t xml:space="preserve">📅  2024-25 SEASON  (Sep 2024 – Jul 2025, incl. F1–F5 futures rows)</t>
  </si>
  <si>
    <t xml:space="preserve">24 bets · 47U · +84.64U (rows F1–F5)</t>
  </si>
  <si>
    <t xml:space="preserve">Official figure posted by T</t>
  </si>
  <si>
    <t xml:space="preserve">+256.64U (sheet total incl. F1–F5 sums to +341.49U)</t>
  </si>
  <si>
    <t xml:space="preserve">📅  2026 SEASON  (Sep 2025 – Jun 2026)</t>
  </si>
  <si>
    <t xml:space="preserve">36 bets · 69U · +37.69U (in daily rows; see Futures tab)</t>
  </si>
  <si>
    <t xml:space="preserve">🏆  ALL-TIME  (all seven seasons combined, Jul 2020 → Jun 2026)</t>
  </si>
  <si>
    <t xml:space="preserve">Note</t>
  </si>
  <si>
    <t xml:space="preserve">2020 Bubble → 2023-24 daily results rebuilt from the lifetime tracker (2023-24 reconciles to +931.38U; 2020→Oct 2023 cumulative +965.41U matches the posted opening bank). 2026 includes the final day 13/06/2026 (-12.5U) missed by the original 2026 summary ranges.</t>
  </si>
  <si>
    <t xml:space="preserve">📈  CHARTS — BANK GROWTH · MONTHLY P/L · SEASON ROI · DRAWDOWN</t>
  </si>
  <si>
    <t xml:space="preserve">STAKED  32,857.90u      ·      PROFIT  +2,841.98u      ·      POT  8.65%      ·      1,368 ENTRIES · JUL 2020 → JUN 2026</t>
  </si>
  <si>
    <t xml:space="preserve">🔥  MONTHLY P/L HEATMAP (units)</t>
  </si>
  <si>
    <t xml:space="preserve">Month</t>
  </si>
  <si>
    <t xml:space="preserve">2020 Bubble</t>
  </si>
  <si>
    <t xml:space="preserve">2020-21</t>
  </si>
  <si>
    <t xml:space="preserve">2021-22</t>
  </si>
  <si>
    <t xml:space="preserve">2022-23</t>
  </si>
  <si>
    <t xml:space="preserve">2023-24</t>
  </si>
  <si>
    <t xml:space="preserve">2024-25</t>
  </si>
  <si>
    <t xml:space="preserve">2026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</si>
  <si>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</si>
  <si>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</si>
  <si>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</si>
  <si>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</si>
  <si>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</si>
  <si>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</si>
  <si>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</si>
  <si>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</si>
  <si>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</si>
  <si>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</si>
  <si>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</si>
  <si>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</si>
  <si>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SEASON</t>
  </si>
  <si>
    <t xml:space="preserve">Green months: 43 of 62 (69%)  ·  Best month ever: Dec 2023 +515.39u  ·  Worst: Feb 2023 -178.74u  ·  December all-time: +931.11u across 6 seasons</t>
  </si>
  <si>
    <t xml:space="preserve">📉  DRAWDOWN &amp; RUN-UP — worst slides vs best heaters, side by side</t>
  </si>
  <si>
    <t xml:space="preserve">Season</t>
  </si>
  <si>
    <t xml:space="preserve">Max Drawdown (u)</t>
  </si>
  <si>
    <t xml:space="preserve">Peak Date</t>
  </si>
  <si>
    <t xml:space="preserve">Trough Date</t>
  </si>
  <si>
    <t xml:space="preserve">Length (days)</t>
  </si>
  <si>
    <t xml:space="preserve">Recovered</t>
  </si>
  <si>
    <t xml:space="preserve">Notes</t>
  </si>
  <si>
    <t xml:space="preserve">Max Run-Up (u)</t>
  </si>
  <si>
    <t xml:space="preserve">Run-Up Window</t>
  </si>
  <si>
    <t xml:space="preserve">—</t>
  </si>
  <si>
    <t xml:space="preserve">Tiny — post-Finals offseason bets</t>
  </si>
  <si>
    <t xml:space="preserve">30/07/2020 → 01/10/2020</t>
  </si>
  <si>
    <t xml:space="preserve">Shallowest full-season drawdown on record</t>
  </si>
  <si>
    <t xml:space="preserve">22/12/2020 → 07/06/2021</t>
  </si>
  <si>
    <t xml:space="preserve">Season-long slide Jan→May; never recovered in-season — the only losing season</t>
  </si>
  <si>
    <t xml:space="preserve">29/11/2021 → 11/01/2022</t>
  </si>
  <si>
    <t xml:space="preserve">Feb 2023 (-178.74u month) the main driver; fully recovered by late May</t>
  </si>
  <si>
    <t xml:space="preserve">13/03/2023 → 13/06/2023</t>
  </si>
  <si>
    <t xml:space="preserve">Early-season swoon incl. -145.55u November; erased 8 days later by the record December</t>
  </si>
  <si>
    <t xml:space="preserve">18/12/2023 → 28/05/2024</t>
  </si>
  <si>
    <t xml:space="preserve">Late-season fade Mar→May; season still closed +341.49u</t>
  </si>
  <si>
    <t xml:space="preserve">31/10/2024 → 24/03/2025</t>
  </si>
  <si>
    <t xml:space="preserve">Feb–Mar wobble; recovered mid-April</t>
  </si>
  <si>
    <t xml:space="preserve">23/10/2025 → 06/06/2026</t>
  </si>
  <si>
    <t xml:space="preserve">ALL-TIME</t>
  </si>
  <si>
    <t xml:space="preserve">Bank 946.75u (11 Jan 2022) → 568.76u (13 Mar 2023) — spanned the 2021-22 losing season; new highs by 02 Jun 2023</t>
  </si>
  <si>
    <t xml:space="preserve">30/07/2020 → 06/06/2026</t>
  </si>
  <si>
    <t xml:space="preserve">Max drawdown as % of peak bank</t>
  </si>
  <si>
    <t xml:space="preserve">39.9% (946.75u → 568.76u)</t>
  </si>
  <si>
    <t xml:space="preserve">Longest time between bank highs</t>
  </si>
  <si>
    <t xml:space="preserve">~17 months (Jan 2022 – Jun 2023)</t>
  </si>
  <si>
    <t xml:space="preserve">Longest losing-day streak</t>
  </si>
  <si>
    <t xml:space="preserve">10 days, ending 16 Mar 2025</t>
  </si>
  <si>
    <t xml:space="preserve">Reading</t>
  </si>
  <si>
    <t xml:space="preserve">Worst historical stretch ≈ 378u — a bank of 400u+ has covered every drawdown to date</t>
  </si>
  <si>
    <t xml:space="preserve">Best heater</t>
  </si>
  <si>
    <t xml:space="preserve">+1,171.68u in 162 days (18 Dec 2023 → 28 May 2024) — 3.1x the size of the worst-ever drawdown</t>
  </si>
  <si>
    <t xml:space="preserve">Lifetime low-water mark</t>
  </si>
  <si>
    <t xml:space="preserve">-2.00u, on the very first day (30 Jul 2020) — the bank never returned below zero</t>
  </si>
  <si>
    <t xml:space="preserve">Asymmetry</t>
  </si>
  <si>
    <t xml:space="preserve">max run-up beat max drawdown in every single season, including the losing 2021-22 (+369.68u vs -351.32u)</t>
  </si>
  <si>
    <t xml:space="preserve">🎯  WHERE THE PROFIT COMES FROM — ODDS BANDS &amp; BET TYPES  (lifetime tracker, Jul 2020 – Apr 2025, 12,163 settled bets)</t>
  </si>
  <si>
    <t xml:space="preserve">BY ODDS BAND</t>
  </si>
  <si>
    <t xml:space="preserve">Band</t>
  </si>
  <si>
    <t xml:space="preserve">Bets</t>
  </si>
  <si>
    <t xml:space="preserve">Wins</t>
  </si>
  <si>
    <t xml:space="preserve">Strike Rate</t>
  </si>
  <si>
    <t xml:space="preserve">Staked (u)</t>
  </si>
  <si>
    <t xml:space="preserve">P/L (u)</t>
  </si>
  <si>
    <t xml:space="preserve">$1.01 – $1.99</t>
  </si>
  <si>
    <t xml:space="preserve">$2.00 – $2.99</t>
  </si>
  <si>
    <t xml:space="preserve">$3.00 – $4.99</t>
  </si>
  <si>
    <t xml:space="preserve">$5.00 – $9.99</t>
  </si>
  <si>
    <t xml:space="preserve">$10.00 +</t>
  </si>
  <si>
    <t xml:space="preserve">BY BET TYPE</t>
  </si>
  <si>
    <t xml:space="preserve">Singles</t>
  </si>
  <si>
    <t xml:space="preserve">Multis (Combined)</t>
  </si>
  <si>
    <t xml:space="preserve">System bets</t>
  </si>
  <si>
    <t xml:space="preserve">Other / unclassified</t>
  </si>
  <si>
    <t xml:space="preserve">Takeaway: the edge lives in the longshots — $5+ bets produced +2,007u of the +2,355u tracked profit despite sub-20% strike rates, while short-priced favourites ($1.01–$1.99) ran slightly negative. Singles carry the record (+1,684u); multis roughly break even and are best treated as entertainment sprinkles. Post-Apr 2025 bets are not in the tracker and are excluded here.</t>
  </si>
  <si>
    <t xml:space="preserve">📐  CONSISTENCY METRICS</t>
  </si>
  <si>
    <t xml:space="preserve">Days</t>
  </si>
  <si>
    <t xml:space="preserve">Green Days</t>
  </si>
  <si>
    <t xml:space="preserve">Green Day %</t>
  </si>
  <si>
    <t xml:space="preserve">Avg Win Day</t>
  </si>
  <si>
    <t xml:space="preserve">Avg Loss Day</t>
  </si>
  <si>
    <t xml:space="preserve">Win/Loss Ratio</t>
  </si>
  <si>
    <t xml:space="preserve">Green Months</t>
  </si>
  <si>
    <t xml:space="preserve">3 / 4</t>
  </si>
  <si>
    <t xml:space="preserve">6 / 8</t>
  </si>
  <si>
    <t xml:space="preserve">4 / 9</t>
  </si>
  <si>
    <t xml:space="preserve">6 / 9</t>
  </si>
  <si>
    <t xml:space="preserve">7 / 11</t>
  </si>
  <si>
    <t xml:space="preserve">8 / 11</t>
  </si>
  <si>
    <t xml:space="preserve">9 / 10</t>
  </si>
  <si>
    <t xml:space="preserve">43 / 62</t>
  </si>
  <si>
    <t xml:space="preserve">DAY P/L DISTRIBUTION (all 1,339 betting days)</t>
  </si>
  <si>
    <t xml:space="preserve">Bucket</t>
  </si>
  <si>
    <t xml:space="preserve">Share</t>
  </si>
  <si>
    <t xml:space="preserve">&lt; -40u</t>
  </si>
  <si>
    <t xml:space="preserve">-40 to -20u</t>
  </si>
  <si>
    <t xml:space="preserve">-20 to -10u</t>
  </si>
  <si>
    <t xml:space="preserve">-10 to 0u</t>
  </si>
  <si>
    <t xml:space="preserve">0 to +10u</t>
  </si>
  <si>
    <t xml:space="preserve">+10 to +20u</t>
  </si>
  <si>
    <t xml:space="preserve">+20 to +40u</t>
  </si>
  <si>
    <t xml:space="preserve">&gt; +40u</t>
  </si>
  <si>
    <t xml:space="preserve">Reading: green days pay ~1.6x what red days cost (avg +18.36u vs -11.69u), which is how a 45.7% green-day rate compounds into +2,842u. Only 4 days in six years lost more than 40u, while 81 days made more than 40u.</t>
  </si>
  <si>
    <t xml:space="preserve">⭐  TIPS WITH T — ALL-TIME HIGHLIGHTS  ·  JUL 2020 → JUN 2026</t>
  </si>
  <si>
    <t xml:space="preserve">ALL-TIME NET</t>
  </si>
  <si>
    <t xml:space="preserve">ALL-TIME ROI</t>
  </si>
  <si>
    <t xml:space="preserve">BETTING DAYS</t>
  </si>
  <si>
    <t xml:space="preserve">BETS TRACKED</t>
  </si>
  <si>
    <t xml:space="preserve">PEAK BANK</t>
  </si>
  <si>
    <t xml:space="preserve">+2,841.98u</t>
  </si>
  <si>
    <t xml:space="preserve">8.7%</t>
  </si>
  <si>
    <t xml:space="preserve">1,368</t>
  </si>
  <si>
    <t xml:space="preserve">12,331+</t>
  </si>
  <si>
    <t xml:space="preserve">2,858.58u</t>
  </si>
  <si>
    <t xml:space="preserve">06 Jun 2026</t>
  </si>
  <si>
    <t xml:space="preserve">📈  RECORDS</t>
  </si>
  <si>
    <t xml:space="preserve">Best day</t>
  </si>
  <si>
    <t xml:space="preserve">+157.90u</t>
  </si>
  <si>
    <t xml:space="preserve">Sun 24 Dec 2023 — Christmas Eve special, 12 winners</t>
  </si>
  <si>
    <t xml:space="preserve">Worst day</t>
  </si>
  <si>
    <t xml:space="preserve">-67.50u</t>
  </si>
  <si>
    <t xml:space="preserve">Thu 06 Mar 2025</t>
  </si>
  <si>
    <t xml:space="preserve">Best month</t>
  </si>
  <si>
    <t xml:space="preserve">+515.39u</t>
  </si>
  <si>
    <t xml:space="preserve">December 2023 — hottest month ever posted</t>
  </si>
  <si>
    <t xml:space="preserve">Worst month</t>
  </si>
  <si>
    <t xml:space="preserve">-178.74u</t>
  </si>
  <si>
    <t xml:space="preserve">February 2023</t>
  </si>
  <si>
    <t xml:space="preserve">Longest green streak</t>
  </si>
  <si>
    <t xml:space="preserve">7 days</t>
  </si>
  <si>
    <t xml:space="preserve">Ending 14 Jan 2021</t>
  </si>
  <si>
    <t xml:space="preserve">Longest red streak</t>
  </si>
  <si>
    <t xml:space="preserve">10 days</t>
  </si>
  <si>
    <t xml:space="preserve">Ending 16 Mar 2025</t>
  </si>
  <si>
    <t xml:space="preserve">Most bets in one day</t>
  </si>
  <si>
    <t xml:space="preserve">37 bets</t>
  </si>
  <si>
    <t xml:space="preserve">Sat 29 Oct 2022 (+80.37u day)</t>
  </si>
  <si>
    <t xml:space="preserve">🎯  TOP 10 LEGENDARY BETS</t>
  </si>
  <si>
    <t xml:space="preserve">1.  76ers 31+ pts @HOU</t>
  </si>
  <si>
    <t xml:space="preserve">$301 → +150.00u</t>
  </si>
  <si>
    <t xml:space="preserve">14 Aug 2020 · 0.5u · Bubble — greatest collect ever</t>
  </si>
  <si>
    <t xml:space="preserve">2.  UTA@DEN both 80+ — No</t>
  </si>
  <si>
    <t xml:space="preserve">$126 → +62.50u</t>
  </si>
  <si>
    <t xml:space="preserve">01 Sep 2020 · 0.5u</t>
  </si>
  <si>
    <t xml:space="preserve">3.  Nick Richards x Anthony Davis</t>
  </si>
  <si>
    <t xml:space="preserve">$52 → +51.00u</t>
  </si>
  <si>
    <t xml:space="preserve">24 Dec 2023 · 1u · best-day centrepiece</t>
  </si>
  <si>
    <t xml:space="preserve">4.  Randle x Fox x George</t>
  </si>
  <si>
    <t xml:space="preserve">$102.4 → +50.69u</t>
  </si>
  <si>
    <t xml:space="preserve">15 Dec 2022 · 0.5u treble</t>
  </si>
  <si>
    <t xml:space="preserve">5.  Dereck Lively II x Jrue</t>
  </si>
  <si>
    <t xml:space="preserve">$51 → +50.00u</t>
  </si>
  <si>
    <t xml:space="preserve">12 May 2024 · 1u · playoffs</t>
  </si>
  <si>
    <t xml:space="preserve">6.  Fox x Miles Bridges x Oubre Jr</t>
  </si>
  <si>
    <t xml:space="preserve">$94.1 → +46.52u</t>
  </si>
  <si>
    <t xml:space="preserve">10 Feb 2024 · 0.5u treble</t>
  </si>
  <si>
    <t xml:space="preserve">7.  Josh Giddey v NOP</t>
  </si>
  <si>
    <t xml:space="preserve">$46 → +45.00u</t>
  </si>
  <si>
    <t xml:space="preserve">27 Dec 2021 · 1u single</t>
  </si>
  <si>
    <t xml:space="preserve">8.  Fox x Garland</t>
  </si>
  <si>
    <t xml:space="preserve">$45.5 → +44.50u</t>
  </si>
  <si>
    <t xml:space="preserve">22 Jan 2023 · 1u double</t>
  </si>
  <si>
    <t xml:space="preserve">9.  Podziemski x Josh Hart</t>
  </si>
  <si>
    <t xml:space="preserve">$42.2 → +41.19u</t>
  </si>
  <si>
    <t xml:space="preserve">26 Dec 2023 · 1u double</t>
  </si>
  <si>
    <t xml:space="preserve">10. Nikola Jokic v CHI</t>
  </si>
  <si>
    <t xml:space="preserve">$82 → +40.50u</t>
  </si>
  <si>
    <t xml:space="preserve">07 Dec 2021 · 0.5u single</t>
  </si>
  <si>
    <t xml:space="preserve">🏆  SEASON SUPERLATIVES</t>
  </si>
  <si>
    <t xml:space="preserve">Most profitable season</t>
  </si>
  <si>
    <t xml:space="preserve">+931.38u</t>
  </si>
  <si>
    <t xml:space="preserve">2023-24 · 8,148u staked, 259 days (11.4% ROI)</t>
  </si>
  <si>
    <t xml:space="preserve">Best ROI</t>
  </si>
  <si>
    <t xml:space="preserve">130.9%</t>
  </si>
  <si>
    <t xml:space="preserve">2020 Bubble · +351.43u off 268.5u staked</t>
  </si>
  <si>
    <t xml:space="preserve">Best full-season ROI</t>
  </si>
  <si>
    <t xml:space="preserve">16.1%</t>
  </si>
  <si>
    <t xml:space="preserve">2020-21 · +374.44u</t>
  </si>
  <si>
    <t xml:space="preserve">Only losing season</t>
  </si>
  <si>
    <t xml:space="preserve">-97.69u</t>
  </si>
  <si>
    <t xml:space="preserve">2021-22 · every other season finished green</t>
  </si>
  <si>
    <t xml:space="preserve">Strongest recent form</t>
  </si>
  <si>
    <t xml:space="preserve">13.1% ROI</t>
  </si>
  <si>
    <t xml:space="preserve">2026 · +603.70u over 208 days</t>
  </si>
  <si>
    <t xml:space="preserve">🚀  BANK MILESTONES  (units, lifetime P/L from zero)</t>
  </si>
  <si>
    <t xml:space="preserve">500u</t>
  </si>
  <si>
    <t xml:space="preserve">1,000u</t>
  </si>
  <si>
    <t xml:space="preserve">1,500u</t>
  </si>
  <si>
    <t xml:space="preserve">2,000u</t>
  </si>
  <si>
    <t xml:space="preserve">2,500u</t>
  </si>
  <si>
    <t xml:space="preserve">26 Jan 2021</t>
  </si>
  <si>
    <t xml:space="preserve">28 Oct 2023</t>
  </si>
  <si>
    <t xml:space="preserve">18 Jan 2024</t>
  </si>
  <si>
    <t xml:space="preserve">26 Nov 2024</t>
  </si>
  <si>
    <t xml:space="preserve">15 Nov 2025</t>
  </si>
  <si>
    <t xml:space="preserve">⛰️  Peak bank 2,858.58u on 06 Jun 2026</t>
  </si>
  <si>
    <t xml:space="preserve">Bet-level records from the lifetime tracker (Jul 2020 – Apr 2025); day-level records span the full history.</t>
  </si>
  <si>
    <t xml:space="preserve">Market / Selection</t>
  </si>
  <si>
    <t xml:space="preserve">Selection</t>
  </si>
  <si>
    <t xml:space="preserve">Units</t>
  </si>
  <si>
    <t xml:space="preserve">Odds</t>
  </si>
  <si>
    <t xml:space="preserve">Result</t>
  </si>
  <si>
    <t xml:space="preserve">P/L (U)</t>
  </si>
  <si>
    <t xml:space="preserve">2020 Bub.</t>
  </si>
  <si>
    <t xml:space="preserve">Playoff Series Winner</t>
  </si>
  <si>
    <t xml:space="preserve">Philadelphia vs Boston - Philadelphia</t>
  </si>
  <si>
    <t xml:space="preserve">LOST</t>
  </si>
  <si>
    <t xml:space="preserve">Placed 24/08/2020</t>
  </si>
  <si>
    <t xml:space="preserve">Indiana vs Miami - Indiana</t>
  </si>
  <si>
    <t xml:space="preserve">Miami Heat v Milwaukee Bucks Miami</t>
  </si>
  <si>
    <t xml:space="preserve">WON</t>
  </si>
  <si>
    <t xml:space="preserve">Placed 09/09/2020</t>
  </si>
  <si>
    <t xml:space="preserve">Houston vs Lakers - Houston</t>
  </si>
  <si>
    <t xml:space="preserve">Placed 13/09/2020</t>
  </si>
  <si>
    <t xml:space="preserve">Nuggets vs Clippers - Nuggets</t>
  </si>
  <si>
    <t xml:space="preserve">Placed 16/09/2020</t>
  </si>
  <si>
    <t xml:space="preserve">Denver vs Lakers - Denver</t>
  </si>
  <si>
    <t xml:space="preserve">Placed 26/09/2020</t>
  </si>
  <si>
    <t xml:space="preserve">NBA Championship</t>
  </si>
  <si>
    <t xml:space="preserve">Heat NBA Champions</t>
  </si>
  <si>
    <t xml:space="preserve">Placed 29/09/2020</t>
  </si>
  <si>
    <t xml:space="preserve">SEASON TOTAL</t>
  </si>
  <si>
    <t xml:space="preserve">7 bets - 2 won, 5 lost</t>
  </si>
  <si>
    <t xml:space="preserve">2020 Orlando Bubble playoff series + title futures · P/L already included in Results daily rows</t>
  </si>
  <si>
    <t xml:space="preserve">2020-23</t>
  </si>
  <si>
    <t xml:space="preserve">NO FUTURES TRACKED</t>
  </si>
  <si>
    <t xml:space="preserve">2020-21, 2021-22 and 2022-23 seasons contained no futures/outright bets — all daily props, SGMs and multis (verified against lifetime tracker)</t>
  </si>
  <si>
    <t xml:space="preserve">NBA Finals / Draft future</t>
  </si>
  <si>
    <t xml:space="preserve">Boston Celtics -1.5 Games Series Handicap vs Dallas</t>
  </si>
  <si>
    <t xml:space="preserve">Placed 04/06/2024</t>
  </si>
  <si>
    <t xml:space="preserve">Jayson Tatum Top Points Scorer (Finals series)</t>
  </si>
  <si>
    <t xml:space="preserve">Jayson Tatum Most Rebounds (Finals series)</t>
  </si>
  <si>
    <t xml:space="preserve">Jayson Tatum Finals MVP</t>
  </si>
  <si>
    <t xml:space="preserve">Donovan Clingan No.3 Pick NBA Draft</t>
  </si>
  <si>
    <t xml:space="preserve">Placed 28/06/2024</t>
  </si>
  <si>
    <t xml:space="preserve">Lakers to draft Bronny James</t>
  </si>
  <si>
    <t xml:space="preserve">6 bets - 2 won, 4 lost</t>
  </si>
  <si>
    <t xml:space="preserve">2 won / 4 lost · P/L already included in Results daily rows (04/06 &amp; 28/06/2024) · source total of -3.84 corrected to -2.84 per tracker</t>
  </si>
  <si>
    <t xml:space="preserve">NBA MVP</t>
  </si>
  <si>
    <t xml:space="preserve">Shai Gilgeous-Alexander</t>
  </si>
  <si>
    <t xml:space="preserve">Collected 22/05/2025</t>
  </si>
  <si>
    <t xml:space="preserve">NBA Scoring Leader</t>
  </si>
  <si>
    <t xml:space="preserve">Collected 15/04/2025</t>
  </si>
  <si>
    <t xml:space="preserve">NBA Coach of the Year</t>
  </si>
  <si>
    <t xml:space="preserve">Kenny Atkinson</t>
  </si>
  <si>
    <t xml:space="preserve">Biggest future of the season - 2U @$29 (Bet365)</t>
  </si>
  <si>
    <t xml:space="preserve">Central Division Winner</t>
  </si>
  <si>
    <t xml:space="preserve">Cleveland Cavaliers</t>
  </si>
  <si>
    <t xml:space="preserve">Posted min $3; collected @$4.5 on 15/04/2025</t>
  </si>
  <si>
    <t xml:space="preserve">Regular Season Wins</t>
  </si>
  <si>
    <t xml:space="preserve">Atlanta Hawks over 35.5</t>
  </si>
  <si>
    <t xml:space="preserve">Collected 15/04/2025 (Bet365)</t>
  </si>
  <si>
    <t xml:space="preserve">Detroit Pistons over 25.5</t>
  </si>
  <si>
    <t xml:space="preserve">Milwaukee Bucks under 51.5</t>
  </si>
  <si>
    <t xml:space="preserve">Orlando Magic under 47.5</t>
  </si>
  <si>
    <t xml:space="preserve">Portland Trail Blazers over 22.5</t>
  </si>
  <si>
    <t xml:space="preserve">Charlotte Hornets over 29.5</t>
  </si>
  <si>
    <t xml:space="preserve">Hornets won 19 games</t>
  </si>
  <si>
    <t xml:space="preserve">Southeast Division Winner</t>
  </si>
  <si>
    <t xml:space="preserve">Atlanta Hawks</t>
  </si>
  <si>
    <t xml:space="preserve">Magic won the Southeast; $15 on Sportsbet slip (posted min $8)</t>
  </si>
  <si>
    <t xml:space="preserve">Southwest Division Winner</t>
  </si>
  <si>
    <t xml:space="preserve">Memphis Grizzlies</t>
  </si>
  <si>
    <t xml:space="preserve">Rockets won the Southwest; $4.00 on TAB slip (posted min $3)</t>
  </si>
  <si>
    <t xml:space="preserve">Detroit Pistons</t>
  </si>
  <si>
    <t xml:space="preserve">Cavaliers won the Central; $401 Bet365 / $501 TAB (posted min $200)</t>
  </si>
  <si>
    <t xml:space="preserve">Zion Williamson</t>
  </si>
  <si>
    <t xml:space="preserve">Rookie of the Year</t>
  </si>
  <si>
    <t xml:space="preserve">Zach Edey</t>
  </si>
  <si>
    <t xml:space="preserve">Stephon Castle won ROTY</t>
  </si>
  <si>
    <t xml:space="preserve">Quin Snyder</t>
  </si>
  <si>
    <t xml:space="preserve">6th Man of the Year</t>
  </si>
  <si>
    <t xml:space="preserve">Russell Westbrook</t>
  </si>
  <si>
    <t xml:space="preserve">Payton Pritchard won 6MOY</t>
  </si>
  <si>
    <t xml:space="preserve">Trae Young</t>
  </si>
  <si>
    <t xml:space="preserve">NBA Leading Rebounder</t>
  </si>
  <si>
    <t xml:space="preserve">Victor Wembanyama</t>
  </si>
  <si>
    <t xml:space="preserve">Season cut short (DVT); Sabonis led rebounds</t>
  </si>
  <si>
    <t xml:space="preserve">Jalen Duren</t>
  </si>
  <si>
    <t xml:space="preserve">Walker Kessler</t>
  </si>
  <si>
    <t xml:space="preserve">NBA Assists Leader</t>
  </si>
  <si>
    <t xml:space="preserve">James Harden</t>
  </si>
  <si>
    <t xml:space="preserve">Trae Young led assists</t>
  </si>
  <si>
    <t xml:space="preserve">LaMelo Ball</t>
  </si>
  <si>
    <t xml:space="preserve">NBA 3PM Leader</t>
  </si>
  <si>
    <t xml:space="preserve">Anthony Edwards led 3PM</t>
  </si>
  <si>
    <t xml:space="preserve">24 bets - 9 won, 15 lost</t>
  </si>
  <si>
    <t xml:space="preserve">47U staked across the pre-season book for +84.64U profit (180% ROI)</t>
  </si>
  <si>
    <t xml:space="preserve">Jordan Clarkson</t>
  </si>
  <si>
    <t xml:space="preserve">Placed 12/09/2025 · min odds 15.0 · pre-season book (Results day #1)</t>
  </si>
  <si>
    <t xml:space="preserve">DPOY</t>
  </si>
  <si>
    <t xml:space="preserve">Donovan Clingan</t>
  </si>
  <si>
    <t xml:space="preserve">Placed 12/09/2025 · min odds 66.0 · pre-season book (Results day #1)</t>
  </si>
  <si>
    <t xml:space="preserve">Placed 12/09/2025 · min odds 1.43 · pre-season book (Results day #1)</t>
  </si>
  <si>
    <t xml:space="preserve">Coach of the Year</t>
  </si>
  <si>
    <t xml:space="preserve">Erik Spoelstra</t>
  </si>
  <si>
    <t xml:space="preserve">Placed 12/09/2025 · min odds 20.0 · pre-season book (Results day #1)</t>
  </si>
  <si>
    <t xml:space="preserve">Jordan Ott</t>
  </si>
  <si>
    <t xml:space="preserve">Placed 12/09/2025 · min odds 60.0 · pre-season book (Results day #1)</t>
  </si>
  <si>
    <t xml:space="preserve">MVP</t>
  </si>
  <si>
    <t xml:space="preserve">Placed 12/09/2025 · min odds 10.0 · pre-season book (Results day #1)</t>
  </si>
  <si>
    <t xml:space="preserve">30+ Regular Season Wins</t>
  </si>
  <si>
    <t xml:space="preserve">New Orleans Pelicans</t>
  </si>
  <si>
    <t xml:space="preserve">Placed 12/09/2025 · pre-season book (Results day #1)</t>
  </si>
  <si>
    <t xml:space="preserve">35+ Regular Season Wins</t>
  </si>
  <si>
    <t xml:space="preserve">30+ Wins (1U)</t>
  </si>
  <si>
    <t xml:space="preserve">40+ Regular Season Wins</t>
  </si>
  <si>
    <t xml:space="preserve">Phoenix Suns</t>
  </si>
  <si>
    <t xml:space="preserve">45+ Regular Season Wins</t>
  </si>
  <si>
    <t xml:space="preserve">Over 38.5 Wins</t>
  </si>
  <si>
    <t xml:space="preserve">MIA Heat</t>
  </si>
  <si>
    <t xml:space="preserve">Over 43.5 Wins</t>
  </si>
  <si>
    <t xml:space="preserve">SA Spurs</t>
  </si>
  <si>
    <t xml:space="preserve">MIL Bucks</t>
  </si>
  <si>
    <t xml:space="preserve">Over 31.5 Wins</t>
  </si>
  <si>
    <t xml:space="preserve">PHX Suns</t>
  </si>
  <si>
    <t xml:space="preserve">Under 56.5 Wins</t>
  </si>
  <si>
    <t xml:space="preserve">CLE Cavaliers</t>
  </si>
  <si>
    <t xml:space="preserve">Under 55.5 Wins</t>
  </si>
  <si>
    <t xml:space="preserve">HOU Rockets</t>
  </si>
  <si>
    <t xml:space="preserve">Under 38.5 Wins</t>
  </si>
  <si>
    <t xml:space="preserve">IND Pacers</t>
  </si>
  <si>
    <t xml:space="preserve">Under 20.5 Wins</t>
  </si>
  <si>
    <t xml:space="preserve">WAS Wizards</t>
  </si>
  <si>
    <t xml:space="preserve">To Win Division</t>
  </si>
  <si>
    <t xml:space="preserve">Placed 12/09/2025 · min odds 8.0 · pre-season book (Results day #1)</t>
  </si>
  <si>
    <t xml:space="preserve">Placed 12/09/2025 · min odds 6.5 · pre-season book (Results day #1)</t>
  </si>
  <si>
    <t xml:space="preserve">Placed 12/09/2025 · min odds 50.0 · pre-season book (Results day #1)</t>
  </si>
  <si>
    <t xml:space="preserve">Combiner</t>
  </si>
  <si>
    <t xml:space="preserve">Heat x Bucks x Spurs Division Treble</t>
  </si>
  <si>
    <t xml:space="preserve">Assists Per Game Leader</t>
  </si>
  <si>
    <t xml:space="preserve">Cade Cunningham</t>
  </si>
  <si>
    <t xml:space="preserve">Placed 12/09/2025 · min odds 8.5 · pre-season book (Results day #1)</t>
  </si>
  <si>
    <t xml:space="preserve">Points Per Game Leader</t>
  </si>
  <si>
    <t xml:space="preserve">Luka Doncic</t>
  </si>
  <si>
    <t xml:space="preserve">Placed 12/09/2025 · min odds 5.0 · pre-season book (Results day #1)</t>
  </si>
  <si>
    <t xml:space="preserve">Devin Booker</t>
  </si>
  <si>
    <t xml:space="preserve">Placed 12/09/2025 · min odds 100.0 · pre-season book (Results day #1)</t>
  </si>
  <si>
    <t xml:space="preserve">Rebounds Per Game Leader</t>
  </si>
  <si>
    <t xml:space="preserve">Placed 12/09/2025 · min odds 30.0 · pre-season book (Results day #1)</t>
  </si>
  <si>
    <t xml:space="preserve">Playoff future</t>
  </si>
  <si>
    <t xml:space="preserve">NBA Eastern Conference Finals MVP Tyrese Maxey</t>
  </si>
  <si>
    <t xml:space="preserve">Placed 19/04/2026 · min odds 50.0 · playoff future</t>
  </si>
  <si>
    <t xml:space="preserve">Series Leader Bets Barnes</t>
  </si>
  <si>
    <t xml:space="preserve">Placed 19/04/2026 · min odds 10.0 · playoff future</t>
  </si>
  <si>
    <t xml:space="preserve">Most Assists in Series</t>
  </si>
  <si>
    <t xml:space="preserve">Jalen Brunson</t>
  </si>
  <si>
    <t xml:space="preserve">Placed 03/06/2026 · min odds 1.9 · playoff future</t>
  </si>
  <si>
    <t xml:space="preserve">To Win Series</t>
  </si>
  <si>
    <t xml:space="preserve">Spurs</t>
  </si>
  <si>
    <t xml:space="preserve">Placed 03/06/2026 · min odds 1.5 · playoff future</t>
  </si>
  <si>
    <t xml:space="preserve">Series Handicap</t>
  </si>
  <si>
    <t xml:space="preserve">Spurs -2.5</t>
  </si>
  <si>
    <t xml:space="preserve">Placed 03/06/2026 · min odds 2.5 · playoff future</t>
  </si>
  <si>
    <t xml:space="preserve">36 bets - 11 won, 25 lost</t>
  </si>
  <si>
    <t xml:space="preserve">Pre-season book +49.69U (12/09/2025) + playoff futures · P/L already included in Results daily rows</t>
  </si>
  <si>
    <t xml:space="preserve">⚙️  SETTLE HANGING BETS — 17 bets were left "Pending" in the lifetime tracker</t>
  </si>
  <si>
    <t xml:space="preserve">A.  GENUINELY UNSETTLED — pick a result from the dropdown</t>
  </si>
  <si>
    <t xml:space="preserve">Bet</t>
  </si>
  <si>
    <t xml:space="preserve">Stake (u)</t>
  </si>
  <si>
    <t xml:space="preserve">Result  ▼</t>
  </si>
  <si>
    <t xml:space="preserve">Collect (u)</t>
  </si>
  <si>
    <t xml:space="preserve">Impact</t>
  </si>
  <si>
    <t xml:space="preserve">Giannis x Tre Jones x Banchero — System 2/3 multi</t>
  </si>
  <si>
    <t xml:space="preserve">Pending</t>
  </si>
  <si>
    <t xml:space="preserve">System bet: if Won/partial, type the collect amount in F</t>
  </si>
  <si>
    <t xml:space="preserve">ADJUSTMENT TO APPLY to 2022-23 season (24 Jan 2023)</t>
  </si>
  <si>
    <t xml:space="preserve">If this settles at anything other than 0: add the P/L to the 22-23 Daily tab (24/01/2023 row), the Jan 2023 month, and shift every bank figure from that date forward by the same amount — or just tell Claude the outcome and it will rebuild the book.</t>
  </si>
  <si>
    <t xml:space="preserve">B.  AUG 2024 PRE-SEASON FUTURES — already settled &amp; counted in the 2024-25 book (F1–F5, +84.64u). No action needed; results shown to clear the pending list. Changing a dropdown here does NOT change the record.</t>
  </si>
  <si>
    <t xml:space="preserve">Placed</t>
  </si>
  <si>
    <t xml:space="preserve">Where counted</t>
  </si>
  <si>
    <t xml:space="preserve">Atlanta Hawks over 35.5 wins</t>
  </si>
  <si>
    <t xml:space="preserve">Won</t>
  </si>
  <si>
    <t xml:space="preserve">2024-25 F1–F5</t>
  </si>
  <si>
    <t xml:space="preserve">Charlotte Hornets over 29.5 wins</t>
  </si>
  <si>
    <t xml:space="preserve">Lost</t>
  </si>
  <si>
    <t xml:space="preserve">Detroit Pistons over 25.5 wins</t>
  </si>
  <si>
    <t xml:space="preserve">Milwaukee Bucks under 51.5 wins</t>
  </si>
  <si>
    <t xml:space="preserve">Orlando Magic under 47.5 wins</t>
  </si>
  <si>
    <t xml:space="preserve">Portland Trail Blazers over 22.5 wins</t>
  </si>
  <si>
    <t xml:space="preserve">Atlanta Hawks — Southeast Division winner</t>
  </si>
  <si>
    <t xml:space="preserve">Cleveland Cavaliers — Central Division winner</t>
  </si>
  <si>
    <t xml:space="preserve">Memphis Grizzlies — Southwest Division winner</t>
  </si>
  <si>
    <t xml:space="preserve">Phoenix Suns — Pacific Division winner</t>
  </si>
  <si>
    <t xml:space="preserve">Shai Gilgeous-Alexander — MVP</t>
  </si>
  <si>
    <t xml:space="preserve">Zion Williamson — MVP</t>
  </si>
  <si>
    <t xml:space="preserve">Zach Edey — Rookie of the Year</t>
  </si>
  <si>
    <t xml:space="preserve">Kenny Atkinson — Coach of the Year</t>
  </si>
  <si>
    <t xml:space="preserve">Quin Snyder — Coach of the Year</t>
  </si>
  <si>
    <t xml:space="preserve">Russell Westbrook — 6th Man of the Year</t>
  </si>
  <si>
    <t xml:space="preserve">Subtotal (already inside the 2024-25 +84.64u futures figure)</t>
  </si>
  <si>
    <t xml:space="preserve">Adjustment: 0.00</t>
  </si>
  <si>
    <t xml:space="preserve">ℹ️  METHODOLOGY &amp; VERIFICATION</t>
  </si>
  <si>
    <t xml:space="preserve">Sources</t>
  </si>
  <si>
    <t xml:space="preserve">• 2020 Bubble → 2023-24: rebuilt bet-by-bet from the BetAnalytix lifetime tracker (21,260 rows, Jul 2020 – Apr 2025), cross-validated against a second formatted export (bet counts matched on all 666 pre-2023-24 days).
• 2024-25: the published season Results sheet (F1–F5 futures groups + 235 daily rows).
• 2026: the published season workbook (208 resulted days + pending-bets log for futures).</t>
  </si>
  <si>
    <t xml:space="preserve">Key reconciliations</t>
  </si>
  <si>
    <t xml:space="preserve">• 2020 → Oct 2023 cumulative P/L = +965.41u — exactly the opening bank posted in the 2023-24 season book (bank = lifetime P/L from a zero start).
• 2023-24 daily P/L matches the season book on all 275 days, closing at +931.38u through 19 Aug 2024.
• Bank chain across the whole book: 0 → 351.43 → 725.87 → 628.18 → 965.41 → 1,896.79 → 2,238.28 → 2,841.98.</t>
  </si>
  <si>
    <t xml:space="preserve">Corrections made</t>
  </si>
  <si>
    <t xml:space="preserve">• 2023-24 futures total corrected from -3.84u to -2.84u (the six bets sum to -2.84u in the tracker; the posted total had a 1u typo).
• 2026 season total corrected to +603.70u — the original summary ranges missed the final day 13/06/2026 (-12.5u).
• August 2024 contained 16 bets left "Pending" in the tracker — identified as the 2024-25 pre-season futures book; their results are counted in the 2024-25 season (F1–F5, +84.64u). One Jan 2023 system bet remains genuinely unsettled — see the ⚙️ Settle Bets tab.</t>
  </si>
  <si>
    <t xml:space="preserve">Definitions</t>
  </si>
  <si>
    <t xml:space="preserve">• A "day" = one settled betting day (2024-25 also counts its five futures groups as entries). W = day profit &gt; 0, L = &lt; 0, P = push.
• Units (u) throughout; ROI = P/L ÷ staked. Winners / Key Bets lists winning bets at $3.00+ (top five by odds per day).
• Bet-level analytics (odds bands, bet types, legendary bets) cover the tracker era Jul 2020 – Apr 2025 only. Closing-line value was not recorded.</t>
  </si>
  <si>
    <t xml:space="preserve">Known limitations</t>
  </si>
  <si>
    <t xml:space="preserve">• Post-Apr 2025 bet-level detail is unavailable; 2024-25 and 2026 analysis is day-level from the published sheets.
• Minor stake differences (free-bet handling) exist between the two 2020-23 exports; the lifetime tracker is treated as authoritative since it reconciles to every posted season total.</t>
  </si>
  <si>
    <t xml:space="preserve">2020 Orlando Bubble (2019-20 restart) — daily results rebuilt from lifetime tracker</t>
  </si>
  <si>
    <t xml:space="preserve">Day P/L (u)</t>
  </si>
  <si>
    <t xml:space="preserve">Season P/L (u)</t>
  </si>
  <si>
    <t xml:space="preserve">Bank (u)</t>
  </si>
  <si>
    <t xml:space="preserve">July 2020 total</t>
  </si>
  <si>
    <t xml:space="preserve">August 2020 total</t>
  </si>
  <si>
    <t xml:space="preserve">September 2020 total</t>
  </si>
  <si>
    <t xml:space="preserve">October 2020 total</t>
  </si>
  <si>
    <t xml:space="preserve">2020 Orlando Bubble (2019-20 restart) — monthly overview from lifetime tracker</t>
  </si>
  <si>
    <t xml:space="preserve">W-L-V (bets)</t>
  </si>
  <si>
    <t xml:space="preserve">Profit (u)</t>
  </si>
  <si>
    <t xml:space="preserve">End bank (u)</t>
  </si>
  <si>
    <t xml:space="preserve">July 2020</t>
  </si>
  <si>
    <t xml:space="preserve">0-2-0</t>
  </si>
  <si>
    <t xml:space="preserve">August 2020</t>
  </si>
  <si>
    <t xml:space="preserve">14-51-0</t>
  </si>
  <si>
    <t xml:space="preserve">September 2020</t>
  </si>
  <si>
    <t xml:space="preserve">23-52-0</t>
  </si>
  <si>
    <t xml:space="preserve">October 2020</t>
  </si>
  <si>
    <t xml:space="preserve">2-16-0</t>
  </si>
  <si>
    <t xml:space="preserve">Metric</t>
  </si>
  <si>
    <t xml:space="preserve">Value</t>
  </si>
  <si>
    <t xml:space="preserve">Period processed</t>
  </si>
  <si>
    <t xml:space="preserve">30 Jul – 11 Oct 2020</t>
  </si>
  <si>
    <t xml:space="preserve">Opening bank (u)</t>
  </si>
  <si>
    <t xml:space="preserve">Closing bank (u)</t>
  </si>
  <si>
    <t xml:space="preserve">Net season P/L (u)</t>
  </si>
  <si>
    <t xml:space="preserve">Fri 14 Aug 2020 (+150.00u)</t>
  </si>
  <si>
    <t xml:space="preserve">Sun 13 Sep 2020 (-7.50u)</t>
  </si>
  <si>
    <t xml:space="preserve">Futures: 7 bets / 13u / +9.00u (see Futures tab)</t>
  </si>
  <si>
    <t xml:space="preserve">2020-21 Season — daily results rebuilt from lifetime tracker</t>
  </si>
  <si>
    <t xml:space="preserve">December 2020 total</t>
  </si>
  <si>
    <t xml:space="preserve">January 2021 total</t>
  </si>
  <si>
    <t xml:space="preserve">February 2021 total</t>
  </si>
  <si>
    <t xml:space="preserve">March 2021 total</t>
  </si>
  <si>
    <t xml:space="preserve">April 2021 total</t>
  </si>
  <si>
    <t xml:space="preserve">May 2021 total</t>
  </si>
  <si>
    <t xml:space="preserve">June 2021 total</t>
  </si>
  <si>
    <t xml:space="preserve">July 2021 total</t>
  </si>
  <si>
    <t xml:space="preserve">2020-21 Season — monthly overview from lifetime tracker</t>
  </si>
  <si>
    <t xml:space="preserve">December 2020</t>
  </si>
  <si>
    <t xml:space="preserve">13-45-0</t>
  </si>
  <si>
    <t xml:space="preserve">January 2021</t>
  </si>
  <si>
    <t xml:space="preserve">51-181-0</t>
  </si>
  <si>
    <t xml:space="preserve">February 2021</t>
  </si>
  <si>
    <t xml:space="preserve">45-172-3</t>
  </si>
  <si>
    <t xml:space="preserve">March 2021</t>
  </si>
  <si>
    <t xml:space="preserve">34-234-5</t>
  </si>
  <si>
    <t xml:space="preserve">April 2021</t>
  </si>
  <si>
    <t xml:space="preserve">64-341-0</t>
  </si>
  <si>
    <t xml:space="preserve">May 2021</t>
  </si>
  <si>
    <t xml:space="preserve">49-268-0</t>
  </si>
  <si>
    <t xml:space="preserve">June 2021</t>
  </si>
  <si>
    <t xml:space="preserve">18-123-0</t>
  </si>
  <si>
    <t xml:space="preserve">July 2021</t>
  </si>
  <si>
    <t xml:space="preserve">14-40-0</t>
  </si>
  <si>
    <t xml:space="preserve">22 Dec 2020 – 31 Jul 2021</t>
  </si>
  <si>
    <t xml:space="preserve">Sat 23 Jan 2021 (+33.71u)</t>
  </si>
  <si>
    <t xml:space="preserve">Sat 17 Apr 2021 (-27.00u)</t>
  </si>
  <si>
    <t xml:space="preserve">Futures: none tracked</t>
  </si>
  <si>
    <t xml:space="preserve">2021-22 Season — daily results rebuilt from lifetime tracker</t>
  </si>
  <si>
    <t xml:space="preserve">October 2021 total</t>
  </si>
  <si>
    <t xml:space="preserve">November 2021 total</t>
  </si>
  <si>
    <t xml:space="preserve">December 2021 total</t>
  </si>
  <si>
    <t xml:space="preserve">January 2022 total</t>
  </si>
  <si>
    <t xml:space="preserve">February 2022 total</t>
  </si>
  <si>
    <t xml:space="preserve">March 2022 total</t>
  </si>
  <si>
    <t xml:space="preserve">April 2022 total</t>
  </si>
  <si>
    <t xml:space="preserve">May 2022 total</t>
  </si>
  <si>
    <t xml:space="preserve">June 2022 total</t>
  </si>
  <si>
    <t xml:space="preserve">2021-22 Season — monthly overview from lifetime tracker</t>
  </si>
  <si>
    <t xml:space="preserve">October 2021</t>
  </si>
  <si>
    <t xml:space="preserve">10-86-0</t>
  </si>
  <si>
    <t xml:space="preserve">November 2021</t>
  </si>
  <si>
    <t xml:space="preserve">47-256-0</t>
  </si>
  <si>
    <t xml:space="preserve">December 2021</t>
  </si>
  <si>
    <t xml:space="preserve">60-331-2</t>
  </si>
  <si>
    <t xml:space="preserve">January 2022</t>
  </si>
  <si>
    <t xml:space="preserve">90-407-0</t>
  </si>
  <si>
    <t xml:space="preserve">February 2022</t>
  </si>
  <si>
    <t xml:space="preserve">75-296-0</t>
  </si>
  <si>
    <t xml:space="preserve">March 2022</t>
  </si>
  <si>
    <t xml:space="preserve">86-372-0</t>
  </si>
  <si>
    <t xml:space="preserve">April 2022</t>
  </si>
  <si>
    <t xml:space="preserve">41-241-0</t>
  </si>
  <si>
    <t xml:space="preserve">May 2022</t>
  </si>
  <si>
    <t xml:space="preserve">15-97-0</t>
  </si>
  <si>
    <t xml:space="preserve">June 2022</t>
  </si>
  <si>
    <t xml:space="preserve">7-19-0</t>
  </si>
  <si>
    <t xml:space="preserve">13 Oct 2021 – 10 Jun 2022</t>
  </si>
  <si>
    <t xml:space="preserve">Sun 19 Dec 2021 (+69.63u)</t>
  </si>
  <si>
    <t xml:space="preserve">Sat 15 Jan 2022 (-41.00u)</t>
  </si>
  <si>
    <t xml:space="preserve">2022-23 Season — daily results rebuilt from lifetime tracker</t>
  </si>
  <si>
    <t xml:space="preserve">October 2022 total</t>
  </si>
  <si>
    <t xml:space="preserve">November 2022 total</t>
  </si>
  <si>
    <t xml:space="preserve">December 2022 total</t>
  </si>
  <si>
    <t xml:space="preserve">January 2023 total</t>
  </si>
  <si>
    <t xml:space="preserve">February 2023 total</t>
  </si>
  <si>
    <t xml:space="preserve">March 2023 total</t>
  </si>
  <si>
    <t xml:space="preserve">April 2023 total</t>
  </si>
  <si>
    <t xml:space="preserve">May 2023 total</t>
  </si>
  <si>
    <t xml:space="preserve">June 2023 total</t>
  </si>
  <si>
    <t xml:space="preserve">2022-23 Season — monthly overview from lifetime tracker</t>
  </si>
  <si>
    <t xml:space="preserve">October 2022</t>
  </si>
  <si>
    <t xml:space="preserve">95-222-0</t>
  </si>
  <si>
    <t xml:space="preserve">November 2022</t>
  </si>
  <si>
    <t xml:space="preserve">128-425-0</t>
  </si>
  <si>
    <t xml:space="preserve">December 2022</t>
  </si>
  <si>
    <t xml:space="preserve">141-446-1</t>
  </si>
  <si>
    <t xml:space="preserve">January 2023</t>
  </si>
  <si>
    <t xml:space="preserve">154-452-2 (1 unsettled)</t>
  </si>
  <si>
    <t xml:space="preserve">98-323-4</t>
  </si>
  <si>
    <t xml:space="preserve">March 2023</t>
  </si>
  <si>
    <t xml:space="preserve">151-446-1</t>
  </si>
  <si>
    <t xml:space="preserve">April 2023</t>
  </si>
  <si>
    <t xml:space="preserve">80-265-0</t>
  </si>
  <si>
    <t xml:space="preserve">May 2023</t>
  </si>
  <si>
    <t xml:space="preserve">66-99-0</t>
  </si>
  <si>
    <t xml:space="preserve">June 2023</t>
  </si>
  <si>
    <t xml:space="preserve">9-20-0</t>
  </si>
  <si>
    <t xml:space="preserve">17 Oct 2022 – 13 Jun 2023</t>
  </si>
  <si>
    <t xml:space="preserve">Thu 15 Dec 2022 (+102.48u)</t>
  </si>
  <si>
    <t xml:space="preserve">Tue 08 Nov 2022 (-42.70u)</t>
  </si>
  <si>
    <t xml:space="preserve">2023-24 Daily Results — missing Bets / Staked / ROI reconstructed from lifetime tracker (every day reconciles to the running total)</t>
  </si>
  <si>
    <t xml:space="preserve">October total</t>
  </si>
  <si>
    <t xml:space="preserve">November total</t>
  </si>
  <si>
    <t xml:space="preserve">December total</t>
  </si>
  <si>
    <t xml:space="preserve">January total</t>
  </si>
  <si>
    <t xml:space="preserve">2024-02-17..22</t>
  </si>
  <si>
    <t xml:space="preserve">All-Star break</t>
  </si>
  <si>
    <t xml:space="preserve">February total</t>
  </si>
  <si>
    <t xml:space="preserve">March total</t>
  </si>
  <si>
    <t xml:space="preserve">April total</t>
  </si>
  <si>
    <t xml:space="preserve">Regular season total</t>
  </si>
  <si>
    <t xml:space="preserve">May total (playoffs)</t>
  </si>
  <si>
    <t xml:space="preserve">2024-06-05..06</t>
  </si>
  <si>
    <t xml:space="preserve">2024-06-23..27</t>
  </si>
  <si>
    <t xml:space="preserve">June total (Finals/offseason)</t>
  </si>
  <si>
    <t xml:space="preserve">FULL 2023-24 SEASON</t>
  </si>
  <si>
    <t xml:space="preserve">2024-07-09..10</t>
  </si>
  <si>
    <t xml:space="preserve">no bets</t>
  </si>
  <si>
    <t xml:space="preserve">2024-07-15..16</t>
  </si>
  <si>
    <t xml:space="preserve">2024-07-22..23</t>
  </si>
  <si>
    <t xml:space="preserve">July total</t>
  </si>
  <si>
    <t xml:space="preserve">2024-08-12..13</t>
  </si>
  <si>
    <t xml:space="preserve">2024-08-15..16</t>
  </si>
  <si>
    <t xml:space="preserve">2024-08-18..19</t>
  </si>
  <si>
    <t xml:space="preserve">August total (to 17th)</t>
  </si>
  <si>
    <t xml:space="preserve">THROUGH 19 AUG 2024</t>
  </si>
  <si>
    <t xml:space="preserve">2023-24 Season Overall — monthly Bets / Staked / W-L-V / ROI filled from lifetime tracker</t>
  </si>
  <si>
    <t xml:space="preserve">W-L-V</t>
  </si>
  <si>
    <t xml:space="preserve">October 2023</t>
  </si>
  <si>
    <t xml:space="preserve">37-101-2</t>
  </si>
  <si>
    <t xml:space="preserve">November 2023</t>
  </si>
  <si>
    <t xml:space="preserve">123-447-2</t>
  </si>
  <si>
    <t xml:space="preserve">December 2023</t>
  </si>
  <si>
    <t xml:space="preserve">148-404-3</t>
  </si>
  <si>
    <t xml:space="preserve">January 2024</t>
  </si>
  <si>
    <t xml:space="preserve">158-443-2</t>
  </si>
  <si>
    <t xml:space="preserve">February 2024</t>
  </si>
  <si>
    <t xml:space="preserve">90-310-2</t>
  </si>
  <si>
    <t xml:space="preserve">March 2024</t>
  </si>
  <si>
    <t xml:space="preserve">136-386-3</t>
  </si>
  <si>
    <t xml:space="preserve">April 2024</t>
  </si>
  <si>
    <t xml:space="preserve">109-323-2</t>
  </si>
  <si>
    <t xml:space="preserve">Regular season subtotal</t>
  </si>
  <si>
    <t xml:space="preserve">May 2024 (playoffs)</t>
  </si>
  <si>
    <t xml:space="preserve">86-170-0</t>
  </si>
  <si>
    <t xml:space="preserve">June 2024 (Finals/offseason)</t>
  </si>
  <si>
    <t xml:space="preserve">36-73-0</t>
  </si>
  <si>
    <t xml:space="preserve">Full 2023-24 season subtotal</t>
  </si>
  <si>
    <t xml:space="preserve">July 2024 (offseason)</t>
  </si>
  <si>
    <t xml:space="preserve">58-96-1</t>
  </si>
  <si>
    <t xml:space="preserve">August 2024 (to 17th)</t>
  </si>
  <si>
    <t xml:space="preserve">11-62-0 (+16 futures → 2024-25 book)</t>
  </si>
  <si>
    <t xml:space="preserve">25 Oct 2023 – 19 Aug 2024</t>
  </si>
  <si>
    <t xml:space="preserve">Bank at 19 Aug 2024 (u)</t>
  </si>
  <si>
    <t xml:space="preserve">Net P/L regular season (u)</t>
  </si>
  <si>
    <t xml:space="preserve">Net P/L full 2023-24 season (u)</t>
  </si>
  <si>
    <t xml:space="preserve">Net P/L through 19 Aug 2024 (u)</t>
  </si>
  <si>
    <t xml:space="preserve">Sun 24 Dec 2023 (+157.90u)</t>
  </si>
  <si>
    <t xml:space="preserve">Sat 11 Nov 2023 (-42.35u)</t>
  </si>
  <si>
    <t xml:space="preserve">Futures settled (season)</t>
  </si>
  <si>
    <t xml:space="preserve">6 bets / 14u / -2.84u / -20.3% (tracker-verified; see Futures tab)</t>
  </si>
  <si>
    <t xml:space="preserve">2024-25 Season — from published Results sheet (bet counts not tracked at day level)</t>
  </si>
  <si>
    <t xml:space="preserve">September 2024 total</t>
  </si>
  <si>
    <t xml:space="preserve">October 2024 total</t>
  </si>
  <si>
    <t xml:space="preserve">November 2024 total</t>
  </si>
  <si>
    <t xml:space="preserve">December 2024 total</t>
  </si>
  <si>
    <t xml:space="preserve">January 2025 total</t>
  </si>
  <si>
    <t xml:space="preserve">February 2025 total</t>
  </si>
  <si>
    <t xml:space="preserve">March 2025 total</t>
  </si>
  <si>
    <t xml:space="preserve">April 2025 total</t>
  </si>
  <si>
    <t xml:space="preserve">May 2025 total</t>
  </si>
  <si>
    <t xml:space="preserve">June 2025 total</t>
  </si>
  <si>
    <t xml:space="preserve">July 2025 total</t>
  </si>
  <si>
    <t xml:space="preserve">W-L-P (days)</t>
  </si>
  <si>
    <t xml:space="preserve">September 2024</t>
  </si>
  <si>
    <t xml:space="preserve">1-0-0</t>
  </si>
  <si>
    <t xml:space="preserve">October 2024</t>
  </si>
  <si>
    <t xml:space="preserve">6-9-0</t>
  </si>
  <si>
    <t xml:space="preserve">November 2024</t>
  </si>
  <si>
    <t xml:space="preserve">15-12-1</t>
  </si>
  <si>
    <t xml:space="preserve">December 2024</t>
  </si>
  <si>
    <t xml:space="preserve">12-14-1</t>
  </si>
  <si>
    <t xml:space="preserve">January 2025</t>
  </si>
  <si>
    <t xml:space="preserve">16-15-0</t>
  </si>
  <si>
    <t xml:space="preserve">February 2025</t>
  </si>
  <si>
    <t xml:space="preserve">6-15-0</t>
  </si>
  <si>
    <t xml:space="preserve">March 2025</t>
  </si>
  <si>
    <t xml:space="preserve">10-19-0</t>
  </si>
  <si>
    <t xml:space="preserve">April 2025</t>
  </si>
  <si>
    <t xml:space="preserve">9-15-2</t>
  </si>
  <si>
    <t xml:space="preserve">May 2025</t>
  </si>
  <si>
    <t xml:space="preserve">6-8-1</t>
  </si>
  <si>
    <t xml:space="preserve">June 2025</t>
  </si>
  <si>
    <t xml:space="preserve">6-4-0</t>
  </si>
  <si>
    <t xml:space="preserve">July 2025</t>
  </si>
  <si>
    <t xml:space="preserve">2-1-0</t>
  </si>
  <si>
    <t xml:space="preserve">19 Sep 2024 – 13 Jul 2025</t>
  </si>
  <si>
    <t xml:space="preserve">Sat 10 May 2025 (+93.11u)</t>
  </si>
  <si>
    <t xml:space="preserve">Thu 06 Mar 2025 (-67.50u)</t>
  </si>
  <si>
    <t xml:space="preserve">Futures: 24 bets / 47u / +84.64u in rows F1–F5 (see Futures tab)</t>
  </si>
  <si>
    <t xml:space="preserve">2026 Season — from published Results sheet (bet counts not tracked at day level)</t>
  </si>
  <si>
    <t xml:space="preserve">September 2025 total</t>
  </si>
  <si>
    <t xml:space="preserve">October 2025 total</t>
  </si>
  <si>
    <t xml:space="preserve">November 2025 total</t>
  </si>
  <si>
    <t xml:space="preserve">December 2025 total</t>
  </si>
  <si>
    <t xml:space="preserve">January 2026 total</t>
  </si>
  <si>
    <t xml:space="preserve">February 2026 total</t>
  </si>
  <si>
    <t xml:space="preserve">March 2026 total</t>
  </si>
  <si>
    <t xml:space="preserve">April 2026 total</t>
  </si>
  <si>
    <t xml:space="preserve">May 2026 total</t>
  </si>
  <si>
    <t xml:space="preserve">June 2026 total</t>
  </si>
  <si>
    <t xml:space="preserve">September 2025</t>
  </si>
  <si>
    <t xml:space="preserve">1-2-0</t>
  </si>
  <si>
    <t xml:space="preserve">October 2025</t>
  </si>
  <si>
    <t xml:space="preserve">5-5-0</t>
  </si>
  <si>
    <t xml:space="preserve">November 2025</t>
  </si>
  <si>
    <t xml:space="preserve">13-16-0</t>
  </si>
  <si>
    <t xml:space="preserve">December 2025</t>
  </si>
  <si>
    <t xml:space="preserve">13-17-0</t>
  </si>
  <si>
    <t xml:space="preserve">January 2026</t>
  </si>
  <si>
    <t xml:space="preserve">17-14-0</t>
  </si>
  <si>
    <t xml:space="preserve">February 2026</t>
  </si>
  <si>
    <t xml:space="preserve">11-11-0</t>
  </si>
  <si>
    <t xml:space="preserve">March 2026</t>
  </si>
  <si>
    <t xml:space="preserve">12-19-0</t>
  </si>
  <si>
    <t xml:space="preserve">April 2026</t>
  </si>
  <si>
    <t xml:space="preserve">15-11-0</t>
  </si>
  <si>
    <t xml:space="preserve">May 2026</t>
  </si>
  <si>
    <t xml:space="preserve">8-13-0</t>
  </si>
  <si>
    <t xml:space="preserve">June 2026</t>
  </si>
  <si>
    <t xml:space="preserve">2-3-0</t>
  </si>
  <si>
    <t xml:space="preserve">12 Sep 2025 – 13 Jun 2026</t>
  </si>
  <si>
    <t xml:space="preserve">Mon 13 Apr 2026 (+77.02u)</t>
  </si>
  <si>
    <t xml:space="preserve">Sun 21 Dec 2025 (-38.00u)</t>
  </si>
  <si>
    <t xml:space="preserve">Futures: 36 bets / 69u / +37.69u incl. pre-season book (see Futures tab)</t>
  </si>
  <si>
    <t xml:space="preserve">P/L +</t>
  </si>
  <si>
    <t xml:space="preserve">P/L -</t>
  </si>
  <si>
    <t xml:space="preserve">ROI %</t>
  </si>
  <si>
    <t xml:space="preserve">Drawdown (u)</t>
  </si>
  <si>
    <t xml:space="preserve">Day #</t>
  </si>
  <si>
    <t xml:space="preserve">2020-07</t>
  </si>
  <si>
    <t xml:space="preserve">2020-08</t>
  </si>
  <si>
    <t xml:space="preserve">2020-09</t>
  </si>
  <si>
    <t xml:space="preserve">2020-10</t>
  </si>
  <si>
    <t xml:space="preserve">2020-12</t>
  </si>
  <si>
    <t xml:space="preserve">2021-01</t>
  </si>
  <si>
    <t xml:space="preserve">2021-02</t>
  </si>
  <si>
    <t xml:space="preserve">2021-03</t>
  </si>
  <si>
    <t xml:space="preserve">2021-04</t>
  </si>
  <si>
    <t xml:space="preserve">2021-05</t>
  </si>
  <si>
    <t xml:space="preserve">2021-06</t>
  </si>
  <si>
    <t xml:space="preserve">2021-07</t>
  </si>
  <si>
    <t xml:space="preserve">2021-10</t>
  </si>
  <si>
    <t xml:space="preserve">2021-11</t>
  </si>
  <si>
    <t xml:space="preserve">2021-12</t>
  </si>
  <si>
    <t xml:space="preserve">2022-01</t>
  </si>
  <si>
    <t xml:space="preserve">2022-02</t>
  </si>
  <si>
    <t xml:space="preserve">2022-03</t>
  </si>
  <si>
    <t xml:space="preserve">2022-04</t>
  </si>
  <si>
    <t xml:space="preserve">2022-05</t>
  </si>
  <si>
    <t xml:space="preserve">2022-06</t>
  </si>
  <si>
    <t xml:space="preserve">2022-10</t>
  </si>
  <si>
    <t xml:space="preserve">2022-11</t>
  </si>
  <si>
    <t xml:space="preserve">2022-12</t>
  </si>
  <si>
    <t xml:space="preserve">2023-01</t>
  </si>
  <si>
    <t xml:space="preserve">2023-02</t>
  </si>
  <si>
    <t xml:space="preserve">2023-03</t>
  </si>
  <si>
    <t xml:space="preserve">2023-04</t>
  </si>
  <si>
    <t xml:space="preserve">2023-05</t>
  </si>
  <si>
    <t xml:space="preserve">2023-06</t>
  </si>
  <si>
    <t xml:space="preserve">2023-10</t>
  </si>
  <si>
    <t xml:space="preserve">2023-11</t>
  </si>
  <si>
    <t xml:space="preserve">2023-12</t>
  </si>
  <si>
    <t xml:space="preserve">2024-01</t>
  </si>
  <si>
    <t xml:space="preserve">2024-02</t>
  </si>
  <si>
    <t xml:space="preserve">2024-03</t>
  </si>
  <si>
    <t xml:space="preserve">2024-04</t>
  </si>
  <si>
    <t xml:space="preserve">2024-05</t>
  </si>
  <si>
    <t xml:space="preserve">2024-06</t>
  </si>
  <si>
    <t xml:space="preserve">2024-07</t>
  </si>
  <si>
    <t xml:space="preserve">2024-08</t>
  </si>
  <si>
    <t xml:space="preserve">2024-09</t>
  </si>
  <si>
    <t xml:space="preserve">2024-10</t>
  </si>
  <si>
    <t xml:space="preserve">2024-11</t>
  </si>
  <si>
    <t xml:space="preserve">2024-12</t>
  </si>
  <si>
    <t xml:space="preserve">2025-01</t>
  </si>
  <si>
    <t xml:space="preserve">2025-02</t>
  </si>
  <si>
    <t xml:space="preserve">2025-03</t>
  </si>
  <si>
    <t xml:space="preserve">2025-04</t>
  </si>
  <si>
    <t xml:space="preserve">2025-05</t>
  </si>
  <si>
    <t xml:space="preserve">2025-06</t>
  </si>
  <si>
    <t xml:space="preserve">2025-07</t>
  </si>
  <si>
    <t xml:space="preserve">2025-09</t>
  </si>
  <si>
    <t xml:space="preserve">2025-10</t>
  </si>
  <si>
    <t xml:space="preserve">2025-11</t>
  </si>
  <si>
    <t xml:space="preserve">2025-12</t>
  </si>
  <si>
    <t xml:space="preserve">2026-01</t>
  </si>
  <si>
    <t xml:space="preserve">2026-02</t>
  </si>
  <si>
    <t xml:space="preserve">2026-03</t>
  </si>
  <si>
    <t xml:space="preserve">2026-04</t>
  </si>
  <si>
    <t xml:space="preserve">2026-05</t>
  </si>
  <si>
    <t xml:space="preserve">2026-06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</si>
</sst>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\+0.00;\-0.00;0.00"/>
    <numFmt numFmtId="168" formatCode="General"/>
    <numFmt numFmtId="169" formatCode="0.0%"/>
  </numFmts>
  <fonts count="5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C0392B"/>
      <name val="Arial"/>
      <family val="0"/>
      <charset val="1"/>
    </font>
    <font>
      <b val="true"/>
      <sz val="11"/>
      <color rgb="FFC0392B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1E7B34"/>
      <name val="Arial"/>
      <family val="0"/>
      <charset val="1"/>
    </font>
    <font>
      <b val="true"/>
      <sz val="11"/>
      <color rgb="FF1E7B34"/>
      <name val="Arial"/>
      <family val="0"/>
      <charset val="1"/>
    </font>
    <font>
      <sz val="11"/>
      <color rgb="FF111111"/>
      <name val="Arial"/>
      <family val="0"/>
      <charset val="1"/>
    </font>
    <font>
      <b val="true"/>
      <sz val="11"/>
      <color rgb="FF996F00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111111"/>
      <name val="Arial"/>
      <family val="0"/>
      <charset val="1"/>
    </font>
    <font>
      <i val="true"/>
      <sz val="11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6"/>
      <color rgb="FFE8E8E8"/>
      <name val="Calibri"/>
      <family val="2"/>
    </font>
    <font>
      <sz val="10"/>
      <color rgb="FF000000"/>
      <name val="Calibri"/>
      <family val="2"/>
    </font>
    <font>
      <sz val="9"/>
      <color rgb="FFE8E8E8"/>
      <name val="Calibri"/>
      <family val="2"/>
    </font>
    <font>
      <b val="true"/>
      <sz val="10"/>
      <color rgb="FFE8E8E8"/>
      <name val="Calibri"/>
      <family val="2"/>
    </font>
    <font>
      <b val="true"/>
      <sz val="18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C0392B"/>
      <name val="Arial"/>
      <family val="0"/>
      <charset val="1"/>
    </font>
    <font>
      <b val="true"/>
      <sz val="12"/>
      <color rgb="FF1E7B34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8"/>
      <color rgb="FF666666"/>
      <name val="Arial"/>
      <family val="0"/>
      <charset val="1"/>
    </font>
    <font>
      <b val="true"/>
      <sz val="13"/>
      <color rgb="FF1E7B34"/>
      <name val="Arial"/>
      <family val="0"/>
      <charset val="1"/>
    </font>
    <font>
      <b val="true"/>
      <sz val="13"/>
      <color rgb="FF333333"/>
      <name val="Arial"/>
      <family val="0"/>
      <charset val="1"/>
    </font>
    <font>
      <b val="true"/>
      <sz val="13"/>
      <color rgb="FFB8860B"/>
      <name val="Arial"/>
      <family val="0"/>
      <charset val="1"/>
    </font>
    <font>
      <sz val="7"/>
      <color rgb="FF888888"/>
      <name val="Arial"/>
      <family val="0"/>
      <charset val="1"/>
    </font>
    <font>
      <b val="true"/>
      <sz val="9"/>
      <color rgb="FF1E7B34"/>
      <name val="Arial"/>
      <family val="0"/>
      <charset val="1"/>
    </font>
    <font>
      <sz val="8"/>
      <color rgb="FF555555"/>
      <name val="Arial"/>
      <family val="0"/>
      <charset val="1"/>
    </font>
    <font>
      <b val="true"/>
      <sz val="9"/>
      <color rgb="FFC0392B"/>
      <name val="Arial"/>
      <family val="0"/>
      <charset val="1"/>
    </font>
    <font>
      <b val="true"/>
      <sz val="9"/>
      <color rgb="FF333333"/>
      <name val="Arial"/>
      <family val="0"/>
      <charset val="1"/>
    </font>
    <font>
      <b val="true"/>
      <sz val="9"/>
      <color rgb="FFB8860B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sz val="7"/>
      <color rgb="FF777777"/>
      <name val="Arial"/>
      <family val="0"/>
      <charset val="1"/>
    </font>
    <font>
      <i val="true"/>
      <sz val="7"/>
      <color rgb="FF888888"/>
      <name val="Arial"/>
      <family val="0"/>
      <charset val="1"/>
    </font>
    <font>
      <sz val="8"/>
      <color rgb="FF777777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A5C38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1F5C38"/>
        <bgColor rgb="FF1A5C38"/>
      </patternFill>
    </fill>
    <fill>
      <patternFill patternType="solid">
        <fgColor rgb="FF173D24"/>
        <bgColor rgb="FF1A3A1A"/>
      </patternFill>
    </fill>
    <fill>
      <patternFill patternType="solid">
        <fgColor rgb="FFFBEAE8"/>
        <bgColor rgb="FFFDF0E3"/>
      </patternFill>
    </fill>
    <fill>
      <patternFill patternType="solid">
        <fgColor rgb="FFE7F4EA"/>
        <bgColor rgb="FFEFEFEF"/>
      </patternFill>
    </fill>
    <fill>
      <patternFill patternType="solid">
        <fgColor rgb="FFFFF2CC"/>
        <bgColor rgb="FFFFF6DC"/>
      </patternFill>
    </fill>
    <fill>
      <patternFill patternType="solid">
        <fgColor rgb="FF1A5C38"/>
        <bgColor rgb="FF1F5C38"/>
      </patternFill>
    </fill>
    <fill>
      <patternFill patternType="solid">
        <fgColor rgb="FF1A3A1A"/>
        <bgColor rgb="FF173D24"/>
      </patternFill>
    </fill>
    <fill>
      <patternFill patternType="solid">
        <fgColor rgb="FF222222"/>
        <bgColor rgb="FF2B2B2B"/>
      </patternFill>
    </fill>
    <fill>
      <patternFill patternType="solid">
        <fgColor rgb="FFF4F4F1"/>
        <bgColor rgb="FFEFEFEF"/>
      </patternFill>
    </fill>
    <fill>
      <patternFill patternType="solid">
        <fgColor rgb="FFB45309"/>
        <bgColor rgb="FFC0392B"/>
      </patternFill>
    </fill>
    <fill>
      <patternFill patternType="solid">
        <fgColor rgb="FFFFF6DC"/>
        <bgColor rgb="FFFDF0E3"/>
      </patternFill>
    </fill>
    <fill>
      <patternFill patternType="solid">
        <fgColor rgb="FFB8860B"/>
        <bgColor rgb="FF996F00"/>
      </patternFill>
    </fill>
    <fill>
      <patternFill patternType="solid">
        <fgColor rgb="FFFDF0E3"/>
        <bgColor rgb="FFFBEAE8"/>
      </patternFill>
    </fill>
    <fill>
      <patternFill patternType="solid">
        <fgColor rgb="FFEFEFEF"/>
        <bgColor rgb="FFF4F4F1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6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6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8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2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8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6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1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27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2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6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0" fillId="1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1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0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9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11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11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6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6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6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0" fillId="6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0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6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0" fillId="4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0" fillId="5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2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2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3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4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5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6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6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6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9" fillId="5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7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8" fillId="5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9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9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8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9" fillId="1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0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8" fillId="1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1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9" fillId="1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1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8" fillId="1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11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2" fillId="1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3" fillId="1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9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1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8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5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8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5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6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8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4"/>
      <rgbColor rgb="FF111111"/>
      <rgbColor rgb="FF996F00"/>
      <rgbColor rgb="FF800080"/>
      <rgbColor rgb="FF1A5C38"/>
      <rgbColor rgb="FFB3B3B3"/>
      <rgbColor rgb="FF888888"/>
      <rgbColor rgb="FF9999FF"/>
      <rgbColor rgb="FFB45309"/>
      <rgbColor rgb="FFFFF6DC"/>
      <rgbColor rgb="FFE7F4EA"/>
      <rgbColor rgb="FF660066"/>
      <rgbColor rgb="FFFF8080"/>
      <rgbColor rgb="FF0066CC"/>
      <rgbColor rgb="FFD9D9D9"/>
      <rgbColor rgb="FF222222"/>
      <rgbColor rgb="FFFF00FF"/>
      <rgbColor rgb="FFFFFF00"/>
      <rgbColor rgb="FF00FFFF"/>
      <rgbColor rgb="FF800080"/>
      <rgbColor rgb="FF800000"/>
      <rgbColor rgb="FF1F5C38"/>
      <rgbColor rgb="FF0000FF"/>
      <rgbColor rgb="FF00CCFF"/>
      <rgbColor rgb="FFEFEFEF"/>
      <rgbColor rgb="FFE8E8E8"/>
      <rgbColor rgb="FFFFF2CC"/>
      <rgbColor rgb="FFF4F4F1"/>
      <rgbColor rgb="FFFDF0E3"/>
      <rgbColor rgb="FFCC99FF"/>
      <rgbColor rgb="FFFBEAE8"/>
      <rgbColor rgb="FF3366FF"/>
      <rgbColor rgb="FF5DD05D"/>
      <rgbColor rgb="FF7CB342"/>
      <rgbColor rgb="FFFFCC00"/>
      <rgbColor rgb="FFB8860B"/>
      <rgbColor rgb="FFFF6600"/>
      <rgbColor rgb="FF666666"/>
      <rgbColor rgb="FF777777"/>
      <rgbColor rgb="FF173D24"/>
      <rgbColor rgb="FF339966"/>
      <rgbColor rgb="FF1A3A1A"/>
      <rgbColor rgb="FF2B2B2B"/>
      <rgbColor rgb="FFC0392B"/>
      <rgbColor rgb="FF555555"/>
      <rgbColor rgb="FF45454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600" spc="-1" strike="noStrike">
                <a:solidFill>
                  <a:srgbClr val="e8e8e8"/>
                </a:solidFill>
                <a:latin typeface="Calibri"/>
              </a:defRPr>
            </a:pPr>
            <a:r>
              <a:rPr b="1" sz="1600" spc="-1" strike="noStrike">
                <a:solidFill>
                  <a:srgbClr val="e8e8e8"/>
                </a:solidFill>
                <a:latin typeface="Calibri"/>
              </a:rPr>
              <a:t>TIPS WITH T PROFIT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'Chart Data'!B1</c:f>
              <c:strCache>
                <c:ptCount val="1"/>
                <c:pt idx="0">
                  <c:v>Bank (u)</c:v>
                </c:pt>
              </c:strCache>
            </c:strRef>
          </c:tx>
          <c:spPr>
            <a:solidFill>
              <a:srgbClr val="5dd05d"/>
            </a:solidFill>
            <a:ln w="25920">
              <a:solidFill>
                <a:srgbClr val="5dd05d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5840">
                <a:solidFill>
                  <a:srgbClr val="7cb342"/>
                </a:solidFill>
                <a:round/>
              </a:ln>
            </c:spPr>
            <c:trendlineType val="linear"/>
            <c:forward val="0"/>
            <c:backward val="0"/>
            <c:dispRSqr val="1"/>
            <c:dispEq val="1"/>
          </c:trendline>
          <c:cat>
            <c:strRef>
              <c:f>'Chart Data'!$N$2:$N$1340</c:f>
              <c:strCache>
                <c:ptCount val="133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</c:strCache>
            </c:strRef>
          </c:cat>
          <c:val>
            <c:numRef>
              <c:f>'Chart Data'!$B$2:$B$1340</c:f>
              <c:numCache>
                <c:formatCode>General</c:formatCode>
                <c:ptCount val="1339"/>
                <c:pt idx="0">
                  <c:v>-2</c:v>
                </c:pt>
                <c:pt idx="1">
                  <c:v>3.5</c:v>
                </c:pt>
                <c:pt idx="2">
                  <c:v>2.5</c:v>
                </c:pt>
                <c:pt idx="3">
                  <c:v>9</c:v>
                </c:pt>
                <c:pt idx="4">
                  <c:v>2.5</c:v>
                </c:pt>
                <c:pt idx="5">
                  <c:v>9.75</c:v>
                </c:pt>
                <c:pt idx="6">
                  <c:v>6.75</c:v>
                </c:pt>
                <c:pt idx="7">
                  <c:v>14.5</c:v>
                </c:pt>
                <c:pt idx="8">
                  <c:v>164.5</c:v>
                </c:pt>
                <c:pt idx="9">
                  <c:v>163.5</c:v>
                </c:pt>
                <c:pt idx="10">
                  <c:v>163</c:v>
                </c:pt>
                <c:pt idx="11">
                  <c:v>160.5</c:v>
                </c:pt>
                <c:pt idx="12">
                  <c:v>157</c:v>
                </c:pt>
                <c:pt idx="13">
                  <c:v>164.75</c:v>
                </c:pt>
                <c:pt idx="14">
                  <c:v>174.25</c:v>
                </c:pt>
                <c:pt idx="15">
                  <c:v>173.75</c:v>
                </c:pt>
                <c:pt idx="16">
                  <c:v>188.05</c:v>
                </c:pt>
                <c:pt idx="17">
                  <c:v>186.05</c:v>
                </c:pt>
                <c:pt idx="18">
                  <c:v>183.05</c:v>
                </c:pt>
                <c:pt idx="19">
                  <c:v>177.05</c:v>
                </c:pt>
                <c:pt idx="20">
                  <c:v>264.12</c:v>
                </c:pt>
                <c:pt idx="21">
                  <c:v>275.82</c:v>
                </c:pt>
                <c:pt idx="22">
                  <c:v>277.7</c:v>
                </c:pt>
                <c:pt idx="23">
                  <c:v>270.7</c:v>
                </c:pt>
                <c:pt idx="24">
                  <c:v>272.3</c:v>
                </c:pt>
                <c:pt idx="25">
                  <c:v>265.43</c:v>
                </c:pt>
                <c:pt idx="26">
                  <c:v>261.93</c:v>
                </c:pt>
                <c:pt idx="27">
                  <c:v>317.43</c:v>
                </c:pt>
                <c:pt idx="28">
                  <c:v>316.93</c:v>
                </c:pt>
                <c:pt idx="29">
                  <c:v>309.43</c:v>
                </c:pt>
                <c:pt idx="30">
                  <c:v>306.93</c:v>
                </c:pt>
                <c:pt idx="31">
                  <c:v>308.93</c:v>
                </c:pt>
                <c:pt idx="32">
                  <c:v>307.93</c:v>
                </c:pt>
                <c:pt idx="33">
                  <c:v>307.43</c:v>
                </c:pt>
                <c:pt idx="34">
                  <c:v>305.93</c:v>
                </c:pt>
                <c:pt idx="35">
                  <c:v>311.68</c:v>
                </c:pt>
                <c:pt idx="36">
                  <c:v>319.18</c:v>
                </c:pt>
                <c:pt idx="37">
                  <c:v>336.18</c:v>
                </c:pt>
                <c:pt idx="38">
                  <c:v>341.93</c:v>
                </c:pt>
                <c:pt idx="39">
                  <c:v>350.68</c:v>
                </c:pt>
                <c:pt idx="40">
                  <c:v>354.68</c:v>
                </c:pt>
                <c:pt idx="41">
                  <c:v>352.18</c:v>
                </c:pt>
                <c:pt idx="42">
                  <c:v>351.18</c:v>
                </c:pt>
                <c:pt idx="43">
                  <c:v>367.43</c:v>
                </c:pt>
                <c:pt idx="44">
                  <c:v>365.43</c:v>
                </c:pt>
                <c:pt idx="45">
                  <c:v>361.93</c:v>
                </c:pt>
                <c:pt idx="46">
                  <c:v>360.43</c:v>
                </c:pt>
                <c:pt idx="47">
                  <c:v>358.43</c:v>
                </c:pt>
                <c:pt idx="48">
                  <c:v>356.43</c:v>
                </c:pt>
                <c:pt idx="49">
                  <c:v>351.43</c:v>
                </c:pt>
                <c:pt idx="50">
                  <c:v>348.93</c:v>
                </c:pt>
                <c:pt idx="51">
                  <c:v>356.56</c:v>
                </c:pt>
                <c:pt idx="52">
                  <c:v>352.06</c:v>
                </c:pt>
                <c:pt idx="53">
                  <c:v>363.44</c:v>
                </c:pt>
                <c:pt idx="54">
                  <c:v>362.94</c:v>
                </c:pt>
                <c:pt idx="55">
                  <c:v>356.44</c:v>
                </c:pt>
                <c:pt idx="56">
                  <c:v>389.7</c:v>
                </c:pt>
                <c:pt idx="57">
                  <c:v>391.2</c:v>
                </c:pt>
                <c:pt idx="58">
                  <c:v>401.2</c:v>
                </c:pt>
                <c:pt idx="59">
                  <c:v>401.95</c:v>
                </c:pt>
                <c:pt idx="60">
                  <c:v>401.95</c:v>
                </c:pt>
                <c:pt idx="61">
                  <c:v>397.08</c:v>
                </c:pt>
                <c:pt idx="62">
                  <c:v>405.12</c:v>
                </c:pt>
                <c:pt idx="63">
                  <c:v>410.37</c:v>
                </c:pt>
                <c:pt idx="64">
                  <c:v>397.87</c:v>
                </c:pt>
                <c:pt idx="65">
                  <c:v>401.37</c:v>
                </c:pt>
                <c:pt idx="66">
                  <c:v>405.87</c:v>
                </c:pt>
                <c:pt idx="67">
                  <c:v>409.5</c:v>
                </c:pt>
                <c:pt idx="68">
                  <c:v>412.5</c:v>
                </c:pt>
                <c:pt idx="69">
                  <c:v>420.75</c:v>
                </c:pt>
                <c:pt idx="70">
                  <c:v>432.5</c:v>
                </c:pt>
                <c:pt idx="71">
                  <c:v>435.75</c:v>
                </c:pt>
                <c:pt idx="72">
                  <c:v>431.25</c:v>
                </c:pt>
                <c:pt idx="73">
                  <c:v>440.25</c:v>
                </c:pt>
                <c:pt idx="74">
                  <c:v>442.25</c:v>
                </c:pt>
                <c:pt idx="75">
                  <c:v>445.25</c:v>
                </c:pt>
                <c:pt idx="76">
                  <c:v>452.88</c:v>
                </c:pt>
                <c:pt idx="77">
                  <c:v>449.88</c:v>
                </c:pt>
                <c:pt idx="78">
                  <c:v>449.01</c:v>
                </c:pt>
                <c:pt idx="79">
                  <c:v>443.51</c:v>
                </c:pt>
                <c:pt idx="80">
                  <c:v>477.22</c:v>
                </c:pt>
                <c:pt idx="81">
                  <c:v>470.22</c:v>
                </c:pt>
                <c:pt idx="82">
                  <c:v>484.17</c:v>
                </c:pt>
                <c:pt idx="83">
                  <c:v>508.92</c:v>
                </c:pt>
                <c:pt idx="84">
                  <c:v>529.18</c:v>
                </c:pt>
                <c:pt idx="85">
                  <c:v>547.26</c:v>
                </c:pt>
                <c:pt idx="86">
                  <c:v>541.26</c:v>
                </c:pt>
                <c:pt idx="87">
                  <c:v>536.26</c:v>
                </c:pt>
                <c:pt idx="88">
                  <c:v>558.64</c:v>
                </c:pt>
                <c:pt idx="89">
                  <c:v>565.02</c:v>
                </c:pt>
                <c:pt idx="90">
                  <c:v>560.72</c:v>
                </c:pt>
                <c:pt idx="91">
                  <c:v>579.35</c:v>
                </c:pt>
                <c:pt idx="92">
                  <c:v>583.73</c:v>
                </c:pt>
                <c:pt idx="93">
                  <c:v>584.73</c:v>
                </c:pt>
                <c:pt idx="94">
                  <c:v>582.73</c:v>
                </c:pt>
                <c:pt idx="95">
                  <c:v>578.11</c:v>
                </c:pt>
                <c:pt idx="96">
                  <c:v>572.11</c:v>
                </c:pt>
                <c:pt idx="97">
                  <c:v>583.76</c:v>
                </c:pt>
                <c:pt idx="98">
                  <c:v>575.26</c:v>
                </c:pt>
                <c:pt idx="99">
                  <c:v>574.04</c:v>
                </c:pt>
                <c:pt idx="100">
                  <c:v>568.54</c:v>
                </c:pt>
                <c:pt idx="101">
                  <c:v>562.04</c:v>
                </c:pt>
                <c:pt idx="102">
                  <c:v>563.92</c:v>
                </c:pt>
                <c:pt idx="103">
                  <c:v>571.4</c:v>
                </c:pt>
                <c:pt idx="104">
                  <c:v>561.4</c:v>
                </c:pt>
                <c:pt idx="105">
                  <c:v>573.23</c:v>
                </c:pt>
                <c:pt idx="106">
                  <c:v>578.61</c:v>
                </c:pt>
                <c:pt idx="107">
                  <c:v>573.11</c:v>
                </c:pt>
                <c:pt idx="108">
                  <c:v>585.24</c:v>
                </c:pt>
                <c:pt idx="109">
                  <c:v>589.74</c:v>
                </c:pt>
                <c:pt idx="110">
                  <c:v>598.65</c:v>
                </c:pt>
                <c:pt idx="111">
                  <c:v>590.65</c:v>
                </c:pt>
                <c:pt idx="112">
                  <c:v>594.45</c:v>
                </c:pt>
                <c:pt idx="113">
                  <c:v>602.45</c:v>
                </c:pt>
                <c:pt idx="114">
                  <c:v>618.28</c:v>
                </c:pt>
                <c:pt idx="115">
                  <c:v>615.78</c:v>
                </c:pt>
                <c:pt idx="116">
                  <c:v>627.16</c:v>
                </c:pt>
                <c:pt idx="117">
                  <c:v>621.16</c:v>
                </c:pt>
                <c:pt idx="118">
                  <c:v>610.66</c:v>
                </c:pt>
                <c:pt idx="119">
                  <c:v>602.66</c:v>
                </c:pt>
                <c:pt idx="120">
                  <c:v>612.41</c:v>
                </c:pt>
                <c:pt idx="121">
                  <c:v>602.41</c:v>
                </c:pt>
                <c:pt idx="122">
                  <c:v>601.91</c:v>
                </c:pt>
                <c:pt idx="123">
                  <c:v>611.91</c:v>
                </c:pt>
                <c:pt idx="124">
                  <c:v>623.41</c:v>
                </c:pt>
                <c:pt idx="125">
                  <c:v>613.41</c:v>
                </c:pt>
                <c:pt idx="126">
                  <c:v>631.29</c:v>
                </c:pt>
                <c:pt idx="127">
                  <c:v>633.04</c:v>
                </c:pt>
                <c:pt idx="128">
                  <c:v>644.2</c:v>
                </c:pt>
                <c:pt idx="129">
                  <c:v>660.46</c:v>
                </c:pt>
                <c:pt idx="130">
                  <c:v>688.85</c:v>
                </c:pt>
                <c:pt idx="131">
                  <c:v>679.35</c:v>
                </c:pt>
                <c:pt idx="132">
                  <c:v>675.35</c:v>
                </c:pt>
                <c:pt idx="133">
                  <c:v>678.98</c:v>
                </c:pt>
                <c:pt idx="134">
                  <c:v>683.23</c:v>
                </c:pt>
                <c:pt idx="135">
                  <c:v>690.11</c:v>
                </c:pt>
                <c:pt idx="136">
                  <c:v>681.61</c:v>
                </c:pt>
                <c:pt idx="137">
                  <c:v>674.61</c:v>
                </c:pt>
                <c:pt idx="138">
                  <c:v>662.61</c:v>
                </c:pt>
                <c:pt idx="139">
                  <c:v>678.86</c:v>
                </c:pt>
                <c:pt idx="140">
                  <c:v>693.37</c:v>
                </c:pt>
                <c:pt idx="141">
                  <c:v>684.87</c:v>
                </c:pt>
                <c:pt idx="142">
                  <c:v>663.37</c:v>
                </c:pt>
                <c:pt idx="143">
                  <c:v>665.12</c:v>
                </c:pt>
                <c:pt idx="144">
                  <c:v>683.26</c:v>
                </c:pt>
                <c:pt idx="145">
                  <c:v>671.76</c:v>
                </c:pt>
                <c:pt idx="146">
                  <c:v>665.26</c:v>
                </c:pt>
                <c:pt idx="147">
                  <c:v>672.86</c:v>
                </c:pt>
                <c:pt idx="148">
                  <c:v>664.86</c:v>
                </c:pt>
                <c:pt idx="149">
                  <c:v>679.61</c:v>
                </c:pt>
                <c:pt idx="150">
                  <c:v>679.11</c:v>
                </c:pt>
                <c:pt idx="151">
                  <c:v>662.11</c:v>
                </c:pt>
                <c:pt idx="152">
                  <c:v>654.61</c:v>
                </c:pt>
                <c:pt idx="153">
                  <c:v>664.37</c:v>
                </c:pt>
                <c:pt idx="154">
                  <c:v>661.62</c:v>
                </c:pt>
                <c:pt idx="155">
                  <c:v>657.62</c:v>
                </c:pt>
                <c:pt idx="156">
                  <c:v>682.62</c:v>
                </c:pt>
                <c:pt idx="157">
                  <c:v>693.5</c:v>
                </c:pt>
                <c:pt idx="158">
                  <c:v>698.04</c:v>
                </c:pt>
                <c:pt idx="159">
                  <c:v>692.79</c:v>
                </c:pt>
                <c:pt idx="160">
                  <c:v>665.79</c:v>
                </c:pt>
                <c:pt idx="161">
                  <c:v>673.62</c:v>
                </c:pt>
                <c:pt idx="162">
                  <c:v>676.75</c:v>
                </c:pt>
                <c:pt idx="163">
                  <c:v>680.49</c:v>
                </c:pt>
                <c:pt idx="164">
                  <c:v>704.12</c:v>
                </c:pt>
                <c:pt idx="165">
                  <c:v>690.9</c:v>
                </c:pt>
                <c:pt idx="166">
                  <c:v>673.4</c:v>
                </c:pt>
                <c:pt idx="167">
                  <c:v>673</c:v>
                </c:pt>
                <c:pt idx="168">
                  <c:v>658.75</c:v>
                </c:pt>
                <c:pt idx="169">
                  <c:v>662.25</c:v>
                </c:pt>
                <c:pt idx="170">
                  <c:v>649.91</c:v>
                </c:pt>
                <c:pt idx="171">
                  <c:v>642.91</c:v>
                </c:pt>
                <c:pt idx="172">
                  <c:v>656.62</c:v>
                </c:pt>
                <c:pt idx="173">
                  <c:v>662.12</c:v>
                </c:pt>
                <c:pt idx="174">
                  <c:v>670.37</c:v>
                </c:pt>
                <c:pt idx="175">
                  <c:v>688.25</c:v>
                </c:pt>
                <c:pt idx="176">
                  <c:v>704.54</c:v>
                </c:pt>
                <c:pt idx="177">
                  <c:v>710.09</c:v>
                </c:pt>
                <c:pt idx="178">
                  <c:v>697.09</c:v>
                </c:pt>
                <c:pt idx="179">
                  <c:v>674.09</c:v>
                </c:pt>
                <c:pt idx="180">
                  <c:v>684.12</c:v>
                </c:pt>
                <c:pt idx="181">
                  <c:v>690.12</c:v>
                </c:pt>
                <c:pt idx="182">
                  <c:v>681.62</c:v>
                </c:pt>
                <c:pt idx="183">
                  <c:v>715.25</c:v>
                </c:pt>
                <c:pt idx="184">
                  <c:v>714.75</c:v>
                </c:pt>
                <c:pt idx="185">
                  <c:v>704.65</c:v>
                </c:pt>
                <c:pt idx="186">
                  <c:v>703.65</c:v>
                </c:pt>
                <c:pt idx="187">
                  <c:v>710.78</c:v>
                </c:pt>
                <c:pt idx="188">
                  <c:v>707.41</c:v>
                </c:pt>
                <c:pt idx="189">
                  <c:v>693.41</c:v>
                </c:pt>
                <c:pt idx="190">
                  <c:v>691.57</c:v>
                </c:pt>
                <c:pt idx="191">
                  <c:v>693.07</c:v>
                </c:pt>
                <c:pt idx="192">
                  <c:v>686.57</c:v>
                </c:pt>
                <c:pt idx="193">
                  <c:v>698.07</c:v>
                </c:pt>
                <c:pt idx="194">
                  <c:v>703.32</c:v>
                </c:pt>
                <c:pt idx="195">
                  <c:v>709.07</c:v>
                </c:pt>
                <c:pt idx="196">
                  <c:v>696.57</c:v>
                </c:pt>
                <c:pt idx="197">
                  <c:v>698.82</c:v>
                </c:pt>
                <c:pt idx="198">
                  <c:v>715.82</c:v>
                </c:pt>
                <c:pt idx="199">
                  <c:v>732.32</c:v>
                </c:pt>
                <c:pt idx="200">
                  <c:v>729.45</c:v>
                </c:pt>
                <c:pt idx="201">
                  <c:v>729.95</c:v>
                </c:pt>
                <c:pt idx="202">
                  <c:v>714.95</c:v>
                </c:pt>
                <c:pt idx="203">
                  <c:v>699.95</c:v>
                </c:pt>
                <c:pt idx="204">
                  <c:v>702.45</c:v>
                </c:pt>
                <c:pt idx="205">
                  <c:v>691.95</c:v>
                </c:pt>
                <c:pt idx="206">
                  <c:v>699.83</c:v>
                </c:pt>
                <c:pt idx="207">
                  <c:v>700.32</c:v>
                </c:pt>
                <c:pt idx="208">
                  <c:v>706.82</c:v>
                </c:pt>
                <c:pt idx="209">
                  <c:v>716.82</c:v>
                </c:pt>
                <c:pt idx="210">
                  <c:v>733.82</c:v>
                </c:pt>
                <c:pt idx="211">
                  <c:v>722.32</c:v>
                </c:pt>
                <c:pt idx="212">
                  <c:v>723.82</c:v>
                </c:pt>
                <c:pt idx="213">
                  <c:v>719.82</c:v>
                </c:pt>
                <c:pt idx="214">
                  <c:v>714.82</c:v>
                </c:pt>
                <c:pt idx="215">
                  <c:v>721.32</c:v>
                </c:pt>
                <c:pt idx="216">
                  <c:v>709.82</c:v>
                </c:pt>
                <c:pt idx="217">
                  <c:v>732.52</c:v>
                </c:pt>
                <c:pt idx="218">
                  <c:v>728.02</c:v>
                </c:pt>
                <c:pt idx="219">
                  <c:v>726.02</c:v>
                </c:pt>
                <c:pt idx="220">
                  <c:v>722.52</c:v>
                </c:pt>
                <c:pt idx="221">
                  <c:v>712.02</c:v>
                </c:pt>
                <c:pt idx="222">
                  <c:v>704.02</c:v>
                </c:pt>
                <c:pt idx="223">
                  <c:v>705</c:v>
                </c:pt>
                <c:pt idx="224">
                  <c:v>700</c:v>
                </c:pt>
                <c:pt idx="225">
                  <c:v>695</c:v>
                </c:pt>
                <c:pt idx="226">
                  <c:v>690</c:v>
                </c:pt>
                <c:pt idx="227">
                  <c:v>685</c:v>
                </c:pt>
                <c:pt idx="228">
                  <c:v>680</c:v>
                </c:pt>
                <c:pt idx="229">
                  <c:v>681.2</c:v>
                </c:pt>
                <c:pt idx="230">
                  <c:v>675.2</c:v>
                </c:pt>
                <c:pt idx="231">
                  <c:v>677.2</c:v>
                </c:pt>
                <c:pt idx="232">
                  <c:v>681.2</c:v>
                </c:pt>
                <c:pt idx="233">
                  <c:v>690.2</c:v>
                </c:pt>
                <c:pt idx="234">
                  <c:v>683.2</c:v>
                </c:pt>
                <c:pt idx="235">
                  <c:v>685.45</c:v>
                </c:pt>
                <c:pt idx="236">
                  <c:v>711.3</c:v>
                </c:pt>
                <c:pt idx="237">
                  <c:v>708.3</c:v>
                </c:pt>
                <c:pt idx="238">
                  <c:v>713.3</c:v>
                </c:pt>
                <c:pt idx="239">
                  <c:v>728.12</c:v>
                </c:pt>
                <c:pt idx="240">
                  <c:v>725.87</c:v>
                </c:pt>
                <c:pt idx="241">
                  <c:v>725.37</c:v>
                </c:pt>
                <c:pt idx="242">
                  <c:v>716.87</c:v>
                </c:pt>
                <c:pt idx="243">
                  <c:v>724.37</c:v>
                </c:pt>
                <c:pt idx="244">
                  <c:v>717.87</c:v>
                </c:pt>
                <c:pt idx="245">
                  <c:v>723.37</c:v>
                </c:pt>
                <c:pt idx="246">
                  <c:v>729.37</c:v>
                </c:pt>
                <c:pt idx="247">
                  <c:v>717.37</c:v>
                </c:pt>
                <c:pt idx="248">
                  <c:v>702.37</c:v>
                </c:pt>
                <c:pt idx="249">
                  <c:v>706.47</c:v>
                </c:pt>
                <c:pt idx="250">
                  <c:v>697.97</c:v>
                </c:pt>
                <c:pt idx="251">
                  <c:v>688.97</c:v>
                </c:pt>
                <c:pt idx="252">
                  <c:v>674.47</c:v>
                </c:pt>
                <c:pt idx="253">
                  <c:v>672.17</c:v>
                </c:pt>
                <c:pt idx="254">
                  <c:v>667.67</c:v>
                </c:pt>
                <c:pt idx="255">
                  <c:v>660.92</c:v>
                </c:pt>
                <c:pt idx="256">
                  <c:v>661.72</c:v>
                </c:pt>
                <c:pt idx="257">
                  <c:v>665.34</c:v>
                </c:pt>
                <c:pt idx="258">
                  <c:v>674.28</c:v>
                </c:pt>
                <c:pt idx="259">
                  <c:v>667.68</c:v>
                </c:pt>
                <c:pt idx="260">
                  <c:v>672.06</c:v>
                </c:pt>
                <c:pt idx="261">
                  <c:v>663.99</c:v>
                </c:pt>
                <c:pt idx="262">
                  <c:v>663.42</c:v>
                </c:pt>
                <c:pt idx="263">
                  <c:v>654.42</c:v>
                </c:pt>
                <c:pt idx="264">
                  <c:v>667.02</c:v>
                </c:pt>
                <c:pt idx="265">
                  <c:v>660.02</c:v>
                </c:pt>
                <c:pt idx="266">
                  <c:v>658.02</c:v>
                </c:pt>
                <c:pt idx="267">
                  <c:v>648.4</c:v>
                </c:pt>
                <c:pt idx="268">
                  <c:v>639.56</c:v>
                </c:pt>
                <c:pt idx="269">
                  <c:v>633.69</c:v>
                </c:pt>
                <c:pt idx="270">
                  <c:v>631.57</c:v>
                </c:pt>
                <c:pt idx="271">
                  <c:v>637.82</c:v>
                </c:pt>
                <c:pt idx="272">
                  <c:v>622.82</c:v>
                </c:pt>
                <c:pt idx="273">
                  <c:v>628.07</c:v>
                </c:pt>
                <c:pt idx="274">
                  <c:v>615.23</c:v>
                </c:pt>
                <c:pt idx="275">
                  <c:v>625.02</c:v>
                </c:pt>
                <c:pt idx="276">
                  <c:v>636.02</c:v>
                </c:pt>
                <c:pt idx="277">
                  <c:v>626.52</c:v>
                </c:pt>
                <c:pt idx="278">
                  <c:v>612.12</c:v>
                </c:pt>
                <c:pt idx="279">
                  <c:v>610.52</c:v>
                </c:pt>
                <c:pt idx="280">
                  <c:v>599.07</c:v>
                </c:pt>
                <c:pt idx="281">
                  <c:v>577.07</c:v>
                </c:pt>
                <c:pt idx="282">
                  <c:v>614.91</c:v>
                </c:pt>
                <c:pt idx="283">
                  <c:v>621.41</c:v>
                </c:pt>
                <c:pt idx="284">
                  <c:v>611.61</c:v>
                </c:pt>
                <c:pt idx="285">
                  <c:v>608.11</c:v>
                </c:pt>
                <c:pt idx="286">
                  <c:v>627.21</c:v>
                </c:pt>
                <c:pt idx="287">
                  <c:v>632.72</c:v>
                </c:pt>
                <c:pt idx="288">
                  <c:v>623.97</c:v>
                </c:pt>
                <c:pt idx="289">
                  <c:v>638.47</c:v>
                </c:pt>
                <c:pt idx="290">
                  <c:v>638.22</c:v>
                </c:pt>
                <c:pt idx="291">
                  <c:v>660.12</c:v>
                </c:pt>
                <c:pt idx="292">
                  <c:v>663.6</c:v>
                </c:pt>
                <c:pt idx="293">
                  <c:v>642.4</c:v>
                </c:pt>
                <c:pt idx="294">
                  <c:v>664.9</c:v>
                </c:pt>
                <c:pt idx="295">
                  <c:v>690.56</c:v>
                </c:pt>
                <c:pt idx="296">
                  <c:v>664.56</c:v>
                </c:pt>
                <c:pt idx="297">
                  <c:v>652.56</c:v>
                </c:pt>
                <c:pt idx="298">
                  <c:v>648.4</c:v>
                </c:pt>
                <c:pt idx="299">
                  <c:v>645.1</c:v>
                </c:pt>
                <c:pt idx="300">
                  <c:v>645.9</c:v>
                </c:pt>
                <c:pt idx="301">
                  <c:v>715.53</c:v>
                </c:pt>
                <c:pt idx="302">
                  <c:v>694.03</c:v>
                </c:pt>
                <c:pt idx="303">
                  <c:v>734.03</c:v>
                </c:pt>
                <c:pt idx="304">
                  <c:v>730.53</c:v>
                </c:pt>
                <c:pt idx="305">
                  <c:v>733.03</c:v>
                </c:pt>
                <c:pt idx="306">
                  <c:v>709.53</c:v>
                </c:pt>
                <c:pt idx="307">
                  <c:v>693.03</c:v>
                </c:pt>
                <c:pt idx="308">
                  <c:v>731.03</c:v>
                </c:pt>
                <c:pt idx="309">
                  <c:v>725.78</c:v>
                </c:pt>
                <c:pt idx="310">
                  <c:v>784.18</c:v>
                </c:pt>
                <c:pt idx="311">
                  <c:v>766.18</c:v>
                </c:pt>
                <c:pt idx="312">
                  <c:v>762.68</c:v>
                </c:pt>
                <c:pt idx="313">
                  <c:v>823.63</c:v>
                </c:pt>
                <c:pt idx="314">
                  <c:v>818.23</c:v>
                </c:pt>
                <c:pt idx="315">
                  <c:v>853.78</c:v>
                </c:pt>
                <c:pt idx="316">
                  <c:v>901.04</c:v>
                </c:pt>
                <c:pt idx="317">
                  <c:v>926.24</c:v>
                </c:pt>
                <c:pt idx="318">
                  <c:v>923.14</c:v>
                </c:pt>
                <c:pt idx="319">
                  <c:v>912.89</c:v>
                </c:pt>
                <c:pt idx="320">
                  <c:v>905.39</c:v>
                </c:pt>
                <c:pt idx="321">
                  <c:v>935.37</c:v>
                </c:pt>
                <c:pt idx="322">
                  <c:v>941</c:v>
                </c:pt>
                <c:pt idx="323">
                  <c:v>946.75</c:v>
                </c:pt>
                <c:pt idx="324">
                  <c:v>928.45</c:v>
                </c:pt>
                <c:pt idx="325">
                  <c:v>937</c:v>
                </c:pt>
                <c:pt idx="326">
                  <c:v>909.5</c:v>
                </c:pt>
                <c:pt idx="327">
                  <c:v>868.5</c:v>
                </c:pt>
                <c:pt idx="328">
                  <c:v>878.25</c:v>
                </c:pt>
                <c:pt idx="329">
                  <c:v>882.24</c:v>
                </c:pt>
                <c:pt idx="330">
                  <c:v>893.95</c:v>
                </c:pt>
                <c:pt idx="331">
                  <c:v>879.95</c:v>
                </c:pt>
                <c:pt idx="332">
                  <c:v>865.35</c:v>
                </c:pt>
                <c:pt idx="333">
                  <c:v>855.4</c:v>
                </c:pt>
                <c:pt idx="334">
                  <c:v>848.65</c:v>
                </c:pt>
                <c:pt idx="335">
                  <c:v>873.38</c:v>
                </c:pt>
                <c:pt idx="336">
                  <c:v>851.13</c:v>
                </c:pt>
                <c:pt idx="337">
                  <c:v>846.63</c:v>
                </c:pt>
                <c:pt idx="338">
                  <c:v>836.76</c:v>
                </c:pt>
                <c:pt idx="339">
                  <c:v>867.01</c:v>
                </c:pt>
                <c:pt idx="340">
                  <c:v>873.76</c:v>
                </c:pt>
                <c:pt idx="341">
                  <c:v>856.01</c:v>
                </c:pt>
                <c:pt idx="342">
                  <c:v>857.29</c:v>
                </c:pt>
                <c:pt idx="343">
                  <c:v>832.79</c:v>
                </c:pt>
                <c:pt idx="344">
                  <c:v>824.59</c:v>
                </c:pt>
                <c:pt idx="345">
                  <c:v>855.34</c:v>
                </c:pt>
                <c:pt idx="346">
                  <c:v>856.84</c:v>
                </c:pt>
                <c:pt idx="347">
                  <c:v>850.74</c:v>
                </c:pt>
                <c:pt idx="348">
                  <c:v>855.55</c:v>
                </c:pt>
                <c:pt idx="349">
                  <c:v>846.48</c:v>
                </c:pt>
                <c:pt idx="350">
                  <c:v>859.88</c:v>
                </c:pt>
                <c:pt idx="351">
                  <c:v>875.87</c:v>
                </c:pt>
                <c:pt idx="352">
                  <c:v>862.27</c:v>
                </c:pt>
                <c:pt idx="353">
                  <c:v>852.52</c:v>
                </c:pt>
                <c:pt idx="354">
                  <c:v>849.82</c:v>
                </c:pt>
                <c:pt idx="355">
                  <c:v>839.82</c:v>
                </c:pt>
                <c:pt idx="356">
                  <c:v>845.42</c:v>
                </c:pt>
                <c:pt idx="357">
                  <c:v>859.32</c:v>
                </c:pt>
                <c:pt idx="358">
                  <c:v>855.02</c:v>
                </c:pt>
                <c:pt idx="359">
                  <c:v>840.77</c:v>
                </c:pt>
                <c:pt idx="360">
                  <c:v>847.97</c:v>
                </c:pt>
                <c:pt idx="361">
                  <c:v>852.47</c:v>
                </c:pt>
                <c:pt idx="362">
                  <c:v>834.37</c:v>
                </c:pt>
                <c:pt idx="363">
                  <c:v>844.62</c:v>
                </c:pt>
                <c:pt idx="364">
                  <c:v>851.52</c:v>
                </c:pt>
                <c:pt idx="365">
                  <c:v>841.42</c:v>
                </c:pt>
                <c:pt idx="366">
                  <c:v>825.02</c:v>
                </c:pt>
                <c:pt idx="367">
                  <c:v>835.42</c:v>
                </c:pt>
                <c:pt idx="368">
                  <c:v>837.62</c:v>
                </c:pt>
                <c:pt idx="369">
                  <c:v>825.92</c:v>
                </c:pt>
                <c:pt idx="370">
                  <c:v>802.42</c:v>
                </c:pt>
                <c:pt idx="371">
                  <c:v>803.82</c:v>
                </c:pt>
                <c:pt idx="372">
                  <c:v>808.12</c:v>
                </c:pt>
                <c:pt idx="373">
                  <c:v>785.72</c:v>
                </c:pt>
                <c:pt idx="374">
                  <c:v>779.22</c:v>
                </c:pt>
                <c:pt idx="375">
                  <c:v>814.72</c:v>
                </c:pt>
                <c:pt idx="376">
                  <c:v>799.72</c:v>
                </c:pt>
                <c:pt idx="377">
                  <c:v>842.42</c:v>
                </c:pt>
                <c:pt idx="378">
                  <c:v>820.92</c:v>
                </c:pt>
                <c:pt idx="379">
                  <c:v>818.03</c:v>
                </c:pt>
                <c:pt idx="380">
                  <c:v>788.73</c:v>
                </c:pt>
                <c:pt idx="381">
                  <c:v>778.23</c:v>
                </c:pt>
                <c:pt idx="382">
                  <c:v>753.33</c:v>
                </c:pt>
                <c:pt idx="383">
                  <c:v>768.03</c:v>
                </c:pt>
                <c:pt idx="384">
                  <c:v>773.43</c:v>
                </c:pt>
                <c:pt idx="385">
                  <c:v>788.83</c:v>
                </c:pt>
                <c:pt idx="386">
                  <c:v>791.53</c:v>
                </c:pt>
                <c:pt idx="387">
                  <c:v>787.78</c:v>
                </c:pt>
                <c:pt idx="388">
                  <c:v>768.78</c:v>
                </c:pt>
                <c:pt idx="389">
                  <c:v>769.38</c:v>
                </c:pt>
                <c:pt idx="390">
                  <c:v>767.38</c:v>
                </c:pt>
                <c:pt idx="391">
                  <c:v>777.63</c:v>
                </c:pt>
                <c:pt idx="392">
                  <c:v>782.53</c:v>
                </c:pt>
                <c:pt idx="393">
                  <c:v>775.38</c:v>
                </c:pt>
                <c:pt idx="394">
                  <c:v>807.73</c:v>
                </c:pt>
                <c:pt idx="395">
                  <c:v>784.73</c:v>
                </c:pt>
                <c:pt idx="396">
                  <c:v>778.83</c:v>
                </c:pt>
                <c:pt idx="397">
                  <c:v>763.43</c:v>
                </c:pt>
                <c:pt idx="398">
                  <c:v>784.78</c:v>
                </c:pt>
                <c:pt idx="399">
                  <c:v>778.78</c:v>
                </c:pt>
                <c:pt idx="400">
                  <c:v>752.78</c:v>
                </c:pt>
                <c:pt idx="401">
                  <c:v>738.78</c:v>
                </c:pt>
                <c:pt idx="402">
                  <c:v>752.38</c:v>
                </c:pt>
                <c:pt idx="403">
                  <c:v>743.58</c:v>
                </c:pt>
                <c:pt idx="404">
                  <c:v>732.88</c:v>
                </c:pt>
                <c:pt idx="405">
                  <c:v>734.68</c:v>
                </c:pt>
                <c:pt idx="406">
                  <c:v>743.63</c:v>
                </c:pt>
                <c:pt idx="407">
                  <c:v>729.63</c:v>
                </c:pt>
                <c:pt idx="408">
                  <c:v>721.93</c:v>
                </c:pt>
                <c:pt idx="409">
                  <c:v>736.78</c:v>
                </c:pt>
                <c:pt idx="410">
                  <c:v>721.28</c:v>
                </c:pt>
                <c:pt idx="411">
                  <c:v>754.98</c:v>
                </c:pt>
                <c:pt idx="412">
                  <c:v>741.98</c:v>
                </c:pt>
                <c:pt idx="413">
                  <c:v>721.98</c:v>
                </c:pt>
                <c:pt idx="414">
                  <c:v>738.08</c:v>
                </c:pt>
                <c:pt idx="415">
                  <c:v>750.78</c:v>
                </c:pt>
                <c:pt idx="416">
                  <c:v>752.98</c:v>
                </c:pt>
                <c:pt idx="417">
                  <c:v>747.28</c:v>
                </c:pt>
                <c:pt idx="418">
                  <c:v>731.78</c:v>
                </c:pt>
                <c:pt idx="419">
                  <c:v>721.53</c:v>
                </c:pt>
                <c:pt idx="420">
                  <c:v>710.53</c:v>
                </c:pt>
                <c:pt idx="421">
                  <c:v>696.53</c:v>
                </c:pt>
                <c:pt idx="422">
                  <c:v>681.53</c:v>
                </c:pt>
                <c:pt idx="423">
                  <c:v>683.93</c:v>
                </c:pt>
                <c:pt idx="424">
                  <c:v>688.53</c:v>
                </c:pt>
                <c:pt idx="425">
                  <c:v>671.53</c:v>
                </c:pt>
                <c:pt idx="426">
                  <c:v>655.53</c:v>
                </c:pt>
                <c:pt idx="427">
                  <c:v>655.53</c:v>
                </c:pt>
                <c:pt idx="428">
                  <c:v>655.53</c:v>
                </c:pt>
                <c:pt idx="429">
                  <c:v>656.53</c:v>
                </c:pt>
                <c:pt idx="430">
                  <c:v>644.53</c:v>
                </c:pt>
                <c:pt idx="431">
                  <c:v>643.73</c:v>
                </c:pt>
                <c:pt idx="432">
                  <c:v>630.73</c:v>
                </c:pt>
                <c:pt idx="433">
                  <c:v>629.73</c:v>
                </c:pt>
                <c:pt idx="434">
                  <c:v>621.73</c:v>
                </c:pt>
                <c:pt idx="435">
                  <c:v>611.73</c:v>
                </c:pt>
                <c:pt idx="436">
                  <c:v>601.73</c:v>
                </c:pt>
                <c:pt idx="437">
                  <c:v>603.73</c:v>
                </c:pt>
                <c:pt idx="438">
                  <c:v>608.23</c:v>
                </c:pt>
                <c:pt idx="439">
                  <c:v>602.23</c:v>
                </c:pt>
                <c:pt idx="440">
                  <c:v>596.23</c:v>
                </c:pt>
                <c:pt idx="441">
                  <c:v>602.23</c:v>
                </c:pt>
                <c:pt idx="442">
                  <c:v>618.43</c:v>
                </c:pt>
                <c:pt idx="443">
                  <c:v>614.43</c:v>
                </c:pt>
                <c:pt idx="444">
                  <c:v>607.43</c:v>
                </c:pt>
                <c:pt idx="445">
                  <c:v>602.43</c:v>
                </c:pt>
                <c:pt idx="446">
                  <c:v>595.43</c:v>
                </c:pt>
                <c:pt idx="447">
                  <c:v>613.18</c:v>
                </c:pt>
                <c:pt idx="448">
                  <c:v>615.18</c:v>
                </c:pt>
                <c:pt idx="449">
                  <c:v>624.88</c:v>
                </c:pt>
                <c:pt idx="450">
                  <c:v>623.58</c:v>
                </c:pt>
                <c:pt idx="451">
                  <c:v>614.58</c:v>
                </c:pt>
                <c:pt idx="452">
                  <c:v>616.98</c:v>
                </c:pt>
                <c:pt idx="453">
                  <c:v>604.98</c:v>
                </c:pt>
                <c:pt idx="454">
                  <c:v>628.18</c:v>
                </c:pt>
                <c:pt idx="455">
                  <c:v>626.95</c:v>
                </c:pt>
                <c:pt idx="456">
                  <c:v>638.94</c:v>
                </c:pt>
                <c:pt idx="457">
                  <c:v>632.05</c:v>
                </c:pt>
                <c:pt idx="458">
                  <c:v>633.57</c:v>
                </c:pt>
                <c:pt idx="459">
                  <c:v>615.75</c:v>
                </c:pt>
                <c:pt idx="460">
                  <c:v>607.83</c:v>
                </c:pt>
                <c:pt idx="461">
                  <c:v>645.41</c:v>
                </c:pt>
                <c:pt idx="462">
                  <c:v>637.53</c:v>
                </c:pt>
                <c:pt idx="463">
                  <c:v>667.53</c:v>
                </c:pt>
                <c:pt idx="464">
                  <c:v>688.78</c:v>
                </c:pt>
                <c:pt idx="465">
                  <c:v>769.15</c:v>
                </c:pt>
                <c:pt idx="466">
                  <c:v>762.83</c:v>
                </c:pt>
                <c:pt idx="467">
                  <c:v>768.82</c:v>
                </c:pt>
                <c:pt idx="468">
                  <c:v>741.99</c:v>
                </c:pt>
                <c:pt idx="469">
                  <c:v>769.04</c:v>
                </c:pt>
                <c:pt idx="470">
                  <c:v>797.53</c:v>
                </c:pt>
                <c:pt idx="471">
                  <c:v>806.89</c:v>
                </c:pt>
                <c:pt idx="472">
                  <c:v>792.9</c:v>
                </c:pt>
                <c:pt idx="473">
                  <c:v>784.36</c:v>
                </c:pt>
                <c:pt idx="474">
                  <c:v>785.47</c:v>
                </c:pt>
                <c:pt idx="475">
                  <c:v>742.77</c:v>
                </c:pt>
                <c:pt idx="476">
                  <c:v>717.43</c:v>
                </c:pt>
                <c:pt idx="477">
                  <c:v>704.03</c:v>
                </c:pt>
                <c:pt idx="478">
                  <c:v>701.14</c:v>
                </c:pt>
                <c:pt idx="479">
                  <c:v>724.46</c:v>
                </c:pt>
                <c:pt idx="480">
                  <c:v>727.41</c:v>
                </c:pt>
                <c:pt idx="481">
                  <c:v>727.95</c:v>
                </c:pt>
                <c:pt idx="482">
                  <c:v>719.16</c:v>
                </c:pt>
                <c:pt idx="483">
                  <c:v>738.47</c:v>
                </c:pt>
                <c:pt idx="484">
                  <c:v>722.21</c:v>
                </c:pt>
                <c:pt idx="485">
                  <c:v>747.22</c:v>
                </c:pt>
                <c:pt idx="486">
                  <c:v>734.47</c:v>
                </c:pt>
                <c:pt idx="487">
                  <c:v>743.74</c:v>
                </c:pt>
                <c:pt idx="488">
                  <c:v>765.89</c:v>
                </c:pt>
                <c:pt idx="489">
                  <c:v>749.78</c:v>
                </c:pt>
                <c:pt idx="490">
                  <c:v>760.16</c:v>
                </c:pt>
                <c:pt idx="491">
                  <c:v>745.7</c:v>
                </c:pt>
                <c:pt idx="492">
                  <c:v>747.24</c:v>
                </c:pt>
                <c:pt idx="493">
                  <c:v>753.09</c:v>
                </c:pt>
                <c:pt idx="494">
                  <c:v>723.78</c:v>
                </c:pt>
                <c:pt idx="495">
                  <c:v>738.82</c:v>
                </c:pt>
                <c:pt idx="496">
                  <c:v>738.04</c:v>
                </c:pt>
                <c:pt idx="497">
                  <c:v>743.7</c:v>
                </c:pt>
                <c:pt idx="498">
                  <c:v>768.56</c:v>
                </c:pt>
                <c:pt idx="499">
                  <c:v>745.35</c:v>
                </c:pt>
                <c:pt idx="500">
                  <c:v>729.06</c:v>
                </c:pt>
                <c:pt idx="501">
                  <c:v>730.62</c:v>
                </c:pt>
                <c:pt idx="502">
                  <c:v>752.42</c:v>
                </c:pt>
                <c:pt idx="503">
                  <c:v>727.79</c:v>
                </c:pt>
                <c:pt idx="504">
                  <c:v>733.09</c:v>
                </c:pt>
                <c:pt idx="505">
                  <c:v>714.81</c:v>
                </c:pt>
                <c:pt idx="506">
                  <c:v>741.21</c:v>
                </c:pt>
                <c:pt idx="507">
                  <c:v>737.48</c:v>
                </c:pt>
                <c:pt idx="508">
                  <c:v>722.45</c:v>
                </c:pt>
                <c:pt idx="509">
                  <c:v>704.37</c:v>
                </c:pt>
                <c:pt idx="510">
                  <c:v>806.85</c:v>
                </c:pt>
                <c:pt idx="511">
                  <c:v>788.5</c:v>
                </c:pt>
                <c:pt idx="512">
                  <c:v>776.63</c:v>
                </c:pt>
                <c:pt idx="513">
                  <c:v>770.19</c:v>
                </c:pt>
                <c:pt idx="514">
                  <c:v>777.56</c:v>
                </c:pt>
                <c:pt idx="515">
                  <c:v>757.96</c:v>
                </c:pt>
                <c:pt idx="516">
                  <c:v>797.81</c:v>
                </c:pt>
                <c:pt idx="517">
                  <c:v>772.32</c:v>
                </c:pt>
                <c:pt idx="518">
                  <c:v>765.82</c:v>
                </c:pt>
                <c:pt idx="519">
                  <c:v>759.51</c:v>
                </c:pt>
                <c:pt idx="520">
                  <c:v>751.56</c:v>
                </c:pt>
                <c:pt idx="521">
                  <c:v>800.85</c:v>
                </c:pt>
                <c:pt idx="522">
                  <c:v>784.48</c:v>
                </c:pt>
                <c:pt idx="523">
                  <c:v>771.27</c:v>
                </c:pt>
                <c:pt idx="524">
                  <c:v>768.67</c:v>
                </c:pt>
                <c:pt idx="525">
                  <c:v>792.82</c:v>
                </c:pt>
                <c:pt idx="526">
                  <c:v>803.92</c:v>
                </c:pt>
                <c:pt idx="527">
                  <c:v>810.96</c:v>
                </c:pt>
                <c:pt idx="528">
                  <c:v>814.3</c:v>
                </c:pt>
                <c:pt idx="529">
                  <c:v>803.84</c:v>
                </c:pt>
                <c:pt idx="530">
                  <c:v>784.91</c:v>
                </c:pt>
                <c:pt idx="531">
                  <c:v>771.5</c:v>
                </c:pt>
                <c:pt idx="532">
                  <c:v>792.66</c:v>
                </c:pt>
                <c:pt idx="533">
                  <c:v>770.67</c:v>
                </c:pt>
                <c:pt idx="534">
                  <c:v>810.41</c:v>
                </c:pt>
                <c:pt idx="535">
                  <c:v>849.33</c:v>
                </c:pt>
                <c:pt idx="536">
                  <c:v>866.81</c:v>
                </c:pt>
                <c:pt idx="537">
                  <c:v>834.82</c:v>
                </c:pt>
                <c:pt idx="538">
                  <c:v>846.47</c:v>
                </c:pt>
                <c:pt idx="539">
                  <c:v>826.59</c:v>
                </c:pt>
                <c:pt idx="540">
                  <c:v>838.12</c:v>
                </c:pt>
                <c:pt idx="541">
                  <c:v>807</c:v>
                </c:pt>
                <c:pt idx="542">
                  <c:v>794.52</c:v>
                </c:pt>
                <c:pt idx="543">
                  <c:v>784.3</c:v>
                </c:pt>
                <c:pt idx="544">
                  <c:v>777.3</c:v>
                </c:pt>
                <c:pt idx="545">
                  <c:v>799.39</c:v>
                </c:pt>
                <c:pt idx="546">
                  <c:v>808.69</c:v>
                </c:pt>
                <c:pt idx="547">
                  <c:v>872.77</c:v>
                </c:pt>
                <c:pt idx="548">
                  <c:v>843.07</c:v>
                </c:pt>
                <c:pt idx="549">
                  <c:v>840.34</c:v>
                </c:pt>
                <c:pt idx="550">
                  <c:v>828.92</c:v>
                </c:pt>
                <c:pt idx="551">
                  <c:v>831.87</c:v>
                </c:pt>
                <c:pt idx="552">
                  <c:v>807.28</c:v>
                </c:pt>
                <c:pt idx="553">
                  <c:v>812.09</c:v>
                </c:pt>
                <c:pt idx="554">
                  <c:v>794.57</c:v>
                </c:pt>
                <c:pt idx="555">
                  <c:v>790.48</c:v>
                </c:pt>
                <c:pt idx="556">
                  <c:v>791.11</c:v>
                </c:pt>
                <c:pt idx="557">
                  <c:v>775.18</c:v>
                </c:pt>
                <c:pt idx="558">
                  <c:v>745.88</c:v>
                </c:pt>
                <c:pt idx="559">
                  <c:v>777.09</c:v>
                </c:pt>
                <c:pt idx="560">
                  <c:v>759.95</c:v>
                </c:pt>
                <c:pt idx="561">
                  <c:v>757.58</c:v>
                </c:pt>
                <c:pt idx="562">
                  <c:v>750.74</c:v>
                </c:pt>
                <c:pt idx="563">
                  <c:v>731.75</c:v>
                </c:pt>
                <c:pt idx="564">
                  <c:v>715.75</c:v>
                </c:pt>
                <c:pt idx="565">
                  <c:v>723.67</c:v>
                </c:pt>
                <c:pt idx="566">
                  <c:v>712.52</c:v>
                </c:pt>
                <c:pt idx="567">
                  <c:v>701.01</c:v>
                </c:pt>
                <c:pt idx="568">
                  <c:v>685.3</c:v>
                </c:pt>
                <c:pt idx="569">
                  <c:v>675.3</c:v>
                </c:pt>
                <c:pt idx="570">
                  <c:v>650.96</c:v>
                </c:pt>
                <c:pt idx="571">
                  <c:v>667.97</c:v>
                </c:pt>
                <c:pt idx="572">
                  <c:v>649.51</c:v>
                </c:pt>
                <c:pt idx="573">
                  <c:v>652.92</c:v>
                </c:pt>
                <c:pt idx="574">
                  <c:v>675.36</c:v>
                </c:pt>
                <c:pt idx="575">
                  <c:v>652.27</c:v>
                </c:pt>
                <c:pt idx="576">
                  <c:v>640.14</c:v>
                </c:pt>
                <c:pt idx="577">
                  <c:v>631.71</c:v>
                </c:pt>
                <c:pt idx="578">
                  <c:v>612.37</c:v>
                </c:pt>
                <c:pt idx="579">
                  <c:v>622.76</c:v>
                </c:pt>
                <c:pt idx="580">
                  <c:v>626.34</c:v>
                </c:pt>
                <c:pt idx="581">
                  <c:v>613.73</c:v>
                </c:pt>
                <c:pt idx="582">
                  <c:v>594.47</c:v>
                </c:pt>
                <c:pt idx="583">
                  <c:v>639.83</c:v>
                </c:pt>
                <c:pt idx="584">
                  <c:v>657.77</c:v>
                </c:pt>
                <c:pt idx="585">
                  <c:v>654.41</c:v>
                </c:pt>
                <c:pt idx="586">
                  <c:v>638.31</c:v>
                </c:pt>
                <c:pt idx="587">
                  <c:v>622.67</c:v>
                </c:pt>
                <c:pt idx="588">
                  <c:v>615.81</c:v>
                </c:pt>
                <c:pt idx="589">
                  <c:v>606.86</c:v>
                </c:pt>
                <c:pt idx="590">
                  <c:v>590.78</c:v>
                </c:pt>
                <c:pt idx="591">
                  <c:v>568.76</c:v>
                </c:pt>
                <c:pt idx="592">
                  <c:v>577.91</c:v>
                </c:pt>
                <c:pt idx="593">
                  <c:v>572.74</c:v>
                </c:pt>
                <c:pt idx="594">
                  <c:v>595.8</c:v>
                </c:pt>
                <c:pt idx="595">
                  <c:v>623.5</c:v>
                </c:pt>
                <c:pt idx="596">
                  <c:v>625.06</c:v>
                </c:pt>
                <c:pt idx="597">
                  <c:v>620.14</c:v>
                </c:pt>
                <c:pt idx="598">
                  <c:v>641.82</c:v>
                </c:pt>
                <c:pt idx="599">
                  <c:v>635.38</c:v>
                </c:pt>
                <c:pt idx="600">
                  <c:v>617.06</c:v>
                </c:pt>
                <c:pt idx="601">
                  <c:v>631.4</c:v>
                </c:pt>
                <c:pt idx="602">
                  <c:v>619.79</c:v>
                </c:pt>
                <c:pt idx="603">
                  <c:v>593.59</c:v>
                </c:pt>
                <c:pt idx="604">
                  <c:v>652.62</c:v>
                </c:pt>
                <c:pt idx="605">
                  <c:v>621.12</c:v>
                </c:pt>
                <c:pt idx="606">
                  <c:v>607.04</c:v>
                </c:pt>
                <c:pt idx="607">
                  <c:v>629.96</c:v>
                </c:pt>
                <c:pt idx="608">
                  <c:v>633.8</c:v>
                </c:pt>
                <c:pt idx="609">
                  <c:v>652.42</c:v>
                </c:pt>
                <c:pt idx="610">
                  <c:v>648.07</c:v>
                </c:pt>
                <c:pt idx="611">
                  <c:v>639.57</c:v>
                </c:pt>
                <c:pt idx="612">
                  <c:v>647.46</c:v>
                </c:pt>
                <c:pt idx="613">
                  <c:v>671.4</c:v>
                </c:pt>
                <c:pt idx="614">
                  <c:v>652.4</c:v>
                </c:pt>
                <c:pt idx="615">
                  <c:v>650.3</c:v>
                </c:pt>
                <c:pt idx="616">
                  <c:v>647.3</c:v>
                </c:pt>
                <c:pt idx="617">
                  <c:v>641.3</c:v>
                </c:pt>
                <c:pt idx="618">
                  <c:v>641.65</c:v>
                </c:pt>
                <c:pt idx="619">
                  <c:v>686.69</c:v>
                </c:pt>
                <c:pt idx="620">
                  <c:v>704.18</c:v>
                </c:pt>
                <c:pt idx="621">
                  <c:v>703.23</c:v>
                </c:pt>
                <c:pt idx="622">
                  <c:v>700.23</c:v>
                </c:pt>
                <c:pt idx="623">
                  <c:v>703.73</c:v>
                </c:pt>
                <c:pt idx="624">
                  <c:v>713.33</c:v>
                </c:pt>
                <c:pt idx="625">
                  <c:v>707.43</c:v>
                </c:pt>
                <c:pt idx="626">
                  <c:v>691.43</c:v>
                </c:pt>
                <c:pt idx="627">
                  <c:v>677.53</c:v>
                </c:pt>
                <c:pt idx="628">
                  <c:v>660.03</c:v>
                </c:pt>
                <c:pt idx="629">
                  <c:v>663.12</c:v>
                </c:pt>
                <c:pt idx="630">
                  <c:v>666.74</c:v>
                </c:pt>
                <c:pt idx="631">
                  <c:v>718.65</c:v>
                </c:pt>
                <c:pt idx="632">
                  <c:v>728.66</c:v>
                </c:pt>
                <c:pt idx="633">
                  <c:v>725.81</c:v>
                </c:pt>
                <c:pt idx="634">
                  <c:v>723.68</c:v>
                </c:pt>
                <c:pt idx="635">
                  <c:v>728.73</c:v>
                </c:pt>
                <c:pt idx="636">
                  <c:v>725.92</c:v>
                </c:pt>
                <c:pt idx="637">
                  <c:v>721.24</c:v>
                </c:pt>
                <c:pt idx="638">
                  <c:v>710.74</c:v>
                </c:pt>
                <c:pt idx="639">
                  <c:v>713.82</c:v>
                </c:pt>
                <c:pt idx="640">
                  <c:v>728.82</c:v>
                </c:pt>
                <c:pt idx="641">
                  <c:v>781.66</c:v>
                </c:pt>
                <c:pt idx="642">
                  <c:v>773.87</c:v>
                </c:pt>
                <c:pt idx="643">
                  <c:v>770.66</c:v>
                </c:pt>
                <c:pt idx="644">
                  <c:v>805.73</c:v>
                </c:pt>
                <c:pt idx="645">
                  <c:v>817.03</c:v>
                </c:pt>
                <c:pt idx="646">
                  <c:v>805.81</c:v>
                </c:pt>
                <c:pt idx="647">
                  <c:v>824.56</c:v>
                </c:pt>
                <c:pt idx="648">
                  <c:v>813.66</c:v>
                </c:pt>
                <c:pt idx="649">
                  <c:v>812.15</c:v>
                </c:pt>
                <c:pt idx="650">
                  <c:v>817.2</c:v>
                </c:pt>
                <c:pt idx="651">
                  <c:v>834.13</c:v>
                </c:pt>
                <c:pt idx="652">
                  <c:v>826.93</c:v>
                </c:pt>
                <c:pt idx="653">
                  <c:v>838.48</c:v>
                </c:pt>
                <c:pt idx="654">
                  <c:v>829.48</c:v>
                </c:pt>
                <c:pt idx="655">
                  <c:v>843.03</c:v>
                </c:pt>
                <c:pt idx="656">
                  <c:v>856.68</c:v>
                </c:pt>
                <c:pt idx="657">
                  <c:v>856.57</c:v>
                </c:pt>
                <c:pt idx="658">
                  <c:v>907.45</c:v>
                </c:pt>
                <c:pt idx="659">
                  <c:v>922.94</c:v>
                </c:pt>
                <c:pt idx="660">
                  <c:v>925.59</c:v>
                </c:pt>
                <c:pt idx="661">
                  <c:v>963.19</c:v>
                </c:pt>
                <c:pt idx="662">
                  <c:v>957.68</c:v>
                </c:pt>
                <c:pt idx="663">
                  <c:v>945.68</c:v>
                </c:pt>
                <c:pt idx="664">
                  <c:v>932.68</c:v>
                </c:pt>
                <c:pt idx="665">
                  <c:v>965.41</c:v>
                </c:pt>
                <c:pt idx="666">
                  <c:v>957.91</c:v>
                </c:pt>
                <c:pt idx="667">
                  <c:v>950.36</c:v>
                </c:pt>
                <c:pt idx="668">
                  <c:v>953.1</c:v>
                </c:pt>
                <c:pt idx="669">
                  <c:v>1001.28</c:v>
                </c:pt>
                <c:pt idx="670">
                  <c:v>975.68</c:v>
                </c:pt>
                <c:pt idx="671">
                  <c:v>967.5</c:v>
                </c:pt>
                <c:pt idx="672">
                  <c:v>1003.57</c:v>
                </c:pt>
                <c:pt idx="673">
                  <c:v>1006.97</c:v>
                </c:pt>
                <c:pt idx="674">
                  <c:v>1077.34</c:v>
                </c:pt>
                <c:pt idx="675">
                  <c:v>1093.91</c:v>
                </c:pt>
                <c:pt idx="676">
                  <c:v>1101.2</c:v>
                </c:pt>
                <c:pt idx="677">
                  <c:v>1082.3</c:v>
                </c:pt>
                <c:pt idx="678">
                  <c:v>1066.38</c:v>
                </c:pt>
                <c:pt idx="679">
                  <c:v>1088.98</c:v>
                </c:pt>
                <c:pt idx="680">
                  <c:v>1079.71</c:v>
                </c:pt>
                <c:pt idx="681">
                  <c:v>1065.71</c:v>
                </c:pt>
                <c:pt idx="682">
                  <c:v>1023.36</c:v>
                </c:pt>
                <c:pt idx="683">
                  <c:v>1013.32</c:v>
                </c:pt>
                <c:pt idx="684">
                  <c:v>973.62</c:v>
                </c:pt>
                <c:pt idx="685">
                  <c:v>979.16</c:v>
                </c:pt>
                <c:pt idx="686">
                  <c:v>961.75</c:v>
                </c:pt>
                <c:pt idx="687">
                  <c:v>952.7</c:v>
                </c:pt>
                <c:pt idx="688">
                  <c:v>944.1</c:v>
                </c:pt>
                <c:pt idx="689">
                  <c:v>935.7</c:v>
                </c:pt>
                <c:pt idx="690">
                  <c:v>949.33</c:v>
                </c:pt>
                <c:pt idx="691">
                  <c:v>950.02</c:v>
                </c:pt>
                <c:pt idx="692">
                  <c:v>950.21</c:v>
                </c:pt>
                <c:pt idx="693">
                  <c:v>933.37</c:v>
                </c:pt>
                <c:pt idx="694">
                  <c:v>931</c:v>
                </c:pt>
                <c:pt idx="695">
                  <c:v>917.2</c:v>
                </c:pt>
                <c:pt idx="696">
                  <c:v>898.01</c:v>
                </c:pt>
                <c:pt idx="697">
                  <c:v>886.59</c:v>
                </c:pt>
                <c:pt idx="698">
                  <c:v>887.32</c:v>
                </c:pt>
                <c:pt idx="699">
                  <c:v>876.7</c:v>
                </c:pt>
                <c:pt idx="700">
                  <c:v>858.02</c:v>
                </c:pt>
                <c:pt idx="701">
                  <c:v>842.12</c:v>
                </c:pt>
                <c:pt idx="702">
                  <c:v>831.34</c:v>
                </c:pt>
                <c:pt idx="703">
                  <c:v>876.72</c:v>
                </c:pt>
                <c:pt idx="704">
                  <c:v>876.65</c:v>
                </c:pt>
                <c:pt idx="705">
                  <c:v>873.65</c:v>
                </c:pt>
                <c:pt idx="706">
                  <c:v>915.28</c:v>
                </c:pt>
                <c:pt idx="707">
                  <c:v>904.36</c:v>
                </c:pt>
                <c:pt idx="708">
                  <c:v>887.76</c:v>
                </c:pt>
                <c:pt idx="709">
                  <c:v>875.26</c:v>
                </c:pt>
                <c:pt idx="710">
                  <c:v>880.32</c:v>
                </c:pt>
                <c:pt idx="711">
                  <c:v>878.42</c:v>
                </c:pt>
                <c:pt idx="712">
                  <c:v>841.82</c:v>
                </c:pt>
                <c:pt idx="713">
                  <c:v>825.16</c:v>
                </c:pt>
                <c:pt idx="714">
                  <c:v>790.38</c:v>
                </c:pt>
                <c:pt idx="715">
                  <c:v>802.18</c:v>
                </c:pt>
                <c:pt idx="716">
                  <c:v>786.07</c:v>
                </c:pt>
                <c:pt idx="717">
                  <c:v>793.97</c:v>
                </c:pt>
                <c:pt idx="718">
                  <c:v>827.78</c:v>
                </c:pt>
                <c:pt idx="719">
                  <c:v>880.53</c:v>
                </c:pt>
                <c:pt idx="720">
                  <c:v>849.83</c:v>
                </c:pt>
                <c:pt idx="721">
                  <c:v>850</c:v>
                </c:pt>
                <c:pt idx="722">
                  <c:v>1007.9</c:v>
                </c:pt>
                <c:pt idx="723">
                  <c:v>1112.38</c:v>
                </c:pt>
                <c:pt idx="724">
                  <c:v>1131.71</c:v>
                </c:pt>
                <c:pt idx="725">
                  <c:v>1172.01</c:v>
                </c:pt>
                <c:pt idx="726">
                  <c:v>1297.01</c:v>
                </c:pt>
                <c:pt idx="727">
                  <c:v>1399.41</c:v>
                </c:pt>
                <c:pt idx="728">
                  <c:v>1373.41</c:v>
                </c:pt>
                <c:pt idx="729">
                  <c:v>1382.09</c:v>
                </c:pt>
                <c:pt idx="730">
                  <c:v>1392.38</c:v>
                </c:pt>
                <c:pt idx="731">
                  <c:v>1368.92</c:v>
                </c:pt>
                <c:pt idx="732">
                  <c:v>1398.8</c:v>
                </c:pt>
                <c:pt idx="733">
                  <c:v>1402.86</c:v>
                </c:pt>
                <c:pt idx="734">
                  <c:v>1396.36</c:v>
                </c:pt>
                <c:pt idx="735">
                  <c:v>1392.04</c:v>
                </c:pt>
                <c:pt idx="736">
                  <c:v>1371.74</c:v>
                </c:pt>
                <c:pt idx="737">
                  <c:v>1359.46</c:v>
                </c:pt>
                <c:pt idx="738">
                  <c:v>1352.2</c:v>
                </c:pt>
                <c:pt idx="739">
                  <c:v>1415.84</c:v>
                </c:pt>
                <c:pt idx="740">
                  <c:v>1409.46</c:v>
                </c:pt>
                <c:pt idx="741">
                  <c:v>1442.16</c:v>
                </c:pt>
                <c:pt idx="742">
                  <c:v>1463.14</c:v>
                </c:pt>
                <c:pt idx="743">
                  <c:v>1470.29</c:v>
                </c:pt>
                <c:pt idx="744">
                  <c:v>1453.04</c:v>
                </c:pt>
                <c:pt idx="745">
                  <c:v>1444.82</c:v>
                </c:pt>
                <c:pt idx="746">
                  <c:v>1508.66</c:v>
                </c:pt>
                <c:pt idx="747">
                  <c:v>1498.15</c:v>
                </c:pt>
                <c:pt idx="748">
                  <c:v>1477.3</c:v>
                </c:pt>
                <c:pt idx="749">
                  <c:v>1484.57</c:v>
                </c:pt>
                <c:pt idx="750">
                  <c:v>1473.4</c:v>
                </c:pt>
                <c:pt idx="751">
                  <c:v>1459.33</c:v>
                </c:pt>
                <c:pt idx="752">
                  <c:v>1444.83</c:v>
                </c:pt>
                <c:pt idx="753">
                  <c:v>1487.76</c:v>
                </c:pt>
                <c:pt idx="754">
                  <c:v>1530.6</c:v>
                </c:pt>
                <c:pt idx="755">
                  <c:v>1513.82</c:v>
                </c:pt>
                <c:pt idx="756">
                  <c:v>1545.38</c:v>
                </c:pt>
                <c:pt idx="757">
                  <c:v>1566.52</c:v>
                </c:pt>
                <c:pt idx="758">
                  <c:v>1540.81</c:v>
                </c:pt>
                <c:pt idx="759">
                  <c:v>1549.15</c:v>
                </c:pt>
                <c:pt idx="760">
                  <c:v>1521.95</c:v>
                </c:pt>
                <c:pt idx="761">
                  <c:v>1581.33</c:v>
                </c:pt>
                <c:pt idx="762">
                  <c:v>1640.73</c:v>
                </c:pt>
                <c:pt idx="763">
                  <c:v>1630.98</c:v>
                </c:pt>
                <c:pt idx="764">
                  <c:v>1618.46</c:v>
                </c:pt>
                <c:pt idx="765">
                  <c:v>1608.28</c:v>
                </c:pt>
                <c:pt idx="766">
                  <c:v>1594.48</c:v>
                </c:pt>
                <c:pt idx="767">
                  <c:v>1586.48</c:v>
                </c:pt>
                <c:pt idx="768">
                  <c:v>1578.51</c:v>
                </c:pt>
                <c:pt idx="769">
                  <c:v>1649.2</c:v>
                </c:pt>
                <c:pt idx="770">
                  <c:v>1643.65</c:v>
                </c:pt>
                <c:pt idx="771">
                  <c:v>1652.05</c:v>
                </c:pt>
                <c:pt idx="772">
                  <c:v>1629.17</c:v>
                </c:pt>
                <c:pt idx="773">
                  <c:v>1599.01</c:v>
                </c:pt>
                <c:pt idx="774">
                  <c:v>1622.26</c:v>
                </c:pt>
                <c:pt idx="775">
                  <c:v>1603.86</c:v>
                </c:pt>
                <c:pt idx="776">
                  <c:v>1615.7</c:v>
                </c:pt>
                <c:pt idx="777">
                  <c:v>1607.88</c:v>
                </c:pt>
                <c:pt idx="778">
                  <c:v>1606.38</c:v>
                </c:pt>
                <c:pt idx="779">
                  <c:v>1594.15</c:v>
                </c:pt>
                <c:pt idx="780">
                  <c:v>1584.15</c:v>
                </c:pt>
                <c:pt idx="781">
                  <c:v>1613.59</c:v>
                </c:pt>
                <c:pt idx="782">
                  <c:v>1633.2</c:v>
                </c:pt>
                <c:pt idx="783">
                  <c:v>1629.61</c:v>
                </c:pt>
                <c:pt idx="784">
                  <c:v>1667.95</c:v>
                </c:pt>
                <c:pt idx="785">
                  <c:v>1745.84</c:v>
                </c:pt>
                <c:pt idx="786">
                  <c:v>1729.74</c:v>
                </c:pt>
                <c:pt idx="787">
                  <c:v>1738.92</c:v>
                </c:pt>
                <c:pt idx="788">
                  <c:v>1718.28</c:v>
                </c:pt>
                <c:pt idx="789">
                  <c:v>1720.81</c:v>
                </c:pt>
                <c:pt idx="790">
                  <c:v>1716.21</c:v>
                </c:pt>
                <c:pt idx="791">
                  <c:v>1698.81</c:v>
                </c:pt>
                <c:pt idx="792">
                  <c:v>1705.23</c:v>
                </c:pt>
                <c:pt idx="793">
                  <c:v>1699.7</c:v>
                </c:pt>
                <c:pt idx="794">
                  <c:v>1671.9</c:v>
                </c:pt>
                <c:pt idx="795">
                  <c:v>1647.4</c:v>
                </c:pt>
                <c:pt idx="796">
                  <c:v>1636.8</c:v>
                </c:pt>
                <c:pt idx="797">
                  <c:v>1683.71</c:v>
                </c:pt>
                <c:pt idx="798">
                  <c:v>1663.96</c:v>
                </c:pt>
                <c:pt idx="799">
                  <c:v>1705.08</c:v>
                </c:pt>
                <c:pt idx="800">
                  <c:v>1733</c:v>
                </c:pt>
                <c:pt idx="801">
                  <c:v>1749.69</c:v>
                </c:pt>
                <c:pt idx="802">
                  <c:v>1761.83</c:v>
                </c:pt>
                <c:pt idx="803">
                  <c:v>1739.15</c:v>
                </c:pt>
                <c:pt idx="804">
                  <c:v>1715.35</c:v>
                </c:pt>
                <c:pt idx="805">
                  <c:v>1721.53</c:v>
                </c:pt>
                <c:pt idx="806">
                  <c:v>1721.59</c:v>
                </c:pt>
                <c:pt idx="807">
                  <c:v>1732.13</c:v>
                </c:pt>
                <c:pt idx="808">
                  <c:v>1707.82</c:v>
                </c:pt>
                <c:pt idx="809">
                  <c:v>1725.48</c:v>
                </c:pt>
                <c:pt idx="810">
                  <c:v>1775.91</c:v>
                </c:pt>
                <c:pt idx="811">
                  <c:v>1756.91</c:v>
                </c:pt>
                <c:pt idx="812">
                  <c:v>1779.76</c:v>
                </c:pt>
                <c:pt idx="813">
                  <c:v>1812.96</c:v>
                </c:pt>
                <c:pt idx="814">
                  <c:v>1801.61</c:v>
                </c:pt>
                <c:pt idx="815">
                  <c:v>1791.45</c:v>
                </c:pt>
                <c:pt idx="816">
                  <c:v>1765.37</c:v>
                </c:pt>
                <c:pt idx="817">
                  <c:v>1827.44</c:v>
                </c:pt>
                <c:pt idx="818">
                  <c:v>1805.14</c:v>
                </c:pt>
                <c:pt idx="819">
                  <c:v>1823.38</c:v>
                </c:pt>
                <c:pt idx="820">
                  <c:v>1813.37</c:v>
                </c:pt>
                <c:pt idx="821">
                  <c:v>1811.97</c:v>
                </c:pt>
                <c:pt idx="822">
                  <c:v>1823.95</c:v>
                </c:pt>
                <c:pt idx="823">
                  <c:v>1787.55</c:v>
                </c:pt>
                <c:pt idx="824">
                  <c:v>1833.84</c:v>
                </c:pt>
                <c:pt idx="825">
                  <c:v>1813.69</c:v>
                </c:pt>
                <c:pt idx="826">
                  <c:v>1818.86</c:v>
                </c:pt>
                <c:pt idx="827">
                  <c:v>1799.4</c:v>
                </c:pt>
                <c:pt idx="828">
                  <c:v>1829.6</c:v>
                </c:pt>
                <c:pt idx="829">
                  <c:v>1822.75</c:v>
                </c:pt>
                <c:pt idx="830">
                  <c:v>1819.74</c:v>
                </c:pt>
                <c:pt idx="831">
                  <c:v>1816.53</c:v>
                </c:pt>
                <c:pt idx="832">
                  <c:v>1794.53</c:v>
                </c:pt>
                <c:pt idx="833">
                  <c:v>1787.71</c:v>
                </c:pt>
                <c:pt idx="834">
                  <c:v>1772.53</c:v>
                </c:pt>
                <c:pt idx="835">
                  <c:v>1739.53</c:v>
                </c:pt>
                <c:pt idx="836">
                  <c:v>1734.03</c:v>
                </c:pt>
                <c:pt idx="837">
                  <c:v>1740.7</c:v>
                </c:pt>
                <c:pt idx="838">
                  <c:v>1749.06</c:v>
                </c:pt>
                <c:pt idx="839">
                  <c:v>1740.07</c:v>
                </c:pt>
                <c:pt idx="840">
                  <c:v>1779.69</c:v>
                </c:pt>
                <c:pt idx="841">
                  <c:v>1798.51</c:v>
                </c:pt>
                <c:pt idx="842">
                  <c:v>1800.26</c:v>
                </c:pt>
                <c:pt idx="843">
                  <c:v>1780.26</c:v>
                </c:pt>
                <c:pt idx="844">
                  <c:v>1785.95</c:v>
                </c:pt>
                <c:pt idx="845">
                  <c:v>1773.65</c:v>
                </c:pt>
                <c:pt idx="846">
                  <c:v>1765.31</c:v>
                </c:pt>
                <c:pt idx="847">
                  <c:v>1764.75</c:v>
                </c:pt>
                <c:pt idx="848">
                  <c:v>1754.25</c:v>
                </c:pt>
                <c:pt idx="849">
                  <c:v>1752</c:v>
                </c:pt>
                <c:pt idx="850">
                  <c:v>1744</c:v>
                </c:pt>
                <c:pt idx="851">
                  <c:v>1788.2</c:v>
                </c:pt>
                <c:pt idx="852">
                  <c:v>1832.79</c:v>
                </c:pt>
                <c:pt idx="853">
                  <c:v>1918.73</c:v>
                </c:pt>
                <c:pt idx="854">
                  <c:v>1915.53</c:v>
                </c:pt>
                <c:pt idx="855">
                  <c:v>1905.53</c:v>
                </c:pt>
                <c:pt idx="856">
                  <c:v>1906.09</c:v>
                </c:pt>
                <c:pt idx="857">
                  <c:v>1928.99</c:v>
                </c:pt>
                <c:pt idx="858">
                  <c:v>1935.03</c:v>
                </c:pt>
                <c:pt idx="859">
                  <c:v>1926.79</c:v>
                </c:pt>
                <c:pt idx="860">
                  <c:v>1926.37</c:v>
                </c:pt>
                <c:pt idx="861">
                  <c:v>1919.82</c:v>
                </c:pt>
                <c:pt idx="862">
                  <c:v>1923.32</c:v>
                </c:pt>
                <c:pt idx="863">
                  <c:v>1933.57</c:v>
                </c:pt>
                <c:pt idx="864">
                  <c:v>1954.4</c:v>
                </c:pt>
                <c:pt idx="865">
                  <c:v>1942.2</c:v>
                </c:pt>
                <c:pt idx="866">
                  <c:v>1949.46</c:v>
                </c:pt>
                <c:pt idx="867">
                  <c:v>1949.54</c:v>
                </c:pt>
                <c:pt idx="868">
                  <c:v>1957.75</c:v>
                </c:pt>
                <c:pt idx="869">
                  <c:v>1943.24</c:v>
                </c:pt>
                <c:pt idx="870">
                  <c:v>1947.63</c:v>
                </c:pt>
                <c:pt idx="871">
                  <c:v>1923.97</c:v>
                </c:pt>
                <c:pt idx="872">
                  <c:v>1926.05</c:v>
                </c:pt>
                <c:pt idx="873">
                  <c:v>1914.04</c:v>
                </c:pt>
                <c:pt idx="874">
                  <c:v>1910.22</c:v>
                </c:pt>
                <c:pt idx="875">
                  <c:v>1891.22</c:v>
                </c:pt>
                <c:pt idx="876">
                  <c:v>1897.59</c:v>
                </c:pt>
                <c:pt idx="877">
                  <c:v>1900.08</c:v>
                </c:pt>
                <c:pt idx="878">
                  <c:v>1917.48</c:v>
                </c:pt>
                <c:pt idx="879">
                  <c:v>1914.48</c:v>
                </c:pt>
                <c:pt idx="880">
                  <c:v>1895.28</c:v>
                </c:pt>
                <c:pt idx="881">
                  <c:v>1898.5</c:v>
                </c:pt>
                <c:pt idx="882">
                  <c:v>1895.7</c:v>
                </c:pt>
                <c:pt idx="883">
                  <c:v>1898.25</c:v>
                </c:pt>
                <c:pt idx="884">
                  <c:v>1878.75</c:v>
                </c:pt>
                <c:pt idx="885">
                  <c:v>1881.24</c:v>
                </c:pt>
                <c:pt idx="886">
                  <c:v>1878.24</c:v>
                </c:pt>
                <c:pt idx="887">
                  <c:v>1880.73</c:v>
                </c:pt>
                <c:pt idx="888">
                  <c:v>1873.73</c:v>
                </c:pt>
                <c:pt idx="889">
                  <c:v>1871.91</c:v>
                </c:pt>
                <c:pt idx="890">
                  <c:v>1881.01</c:v>
                </c:pt>
                <c:pt idx="891">
                  <c:v>1882.65</c:v>
                </c:pt>
                <c:pt idx="892">
                  <c:v>1888.05</c:v>
                </c:pt>
                <c:pt idx="893">
                  <c:v>1912.95</c:v>
                </c:pt>
                <c:pt idx="894">
                  <c:v>1898.07</c:v>
                </c:pt>
                <c:pt idx="895">
                  <c:v>1890.01</c:v>
                </c:pt>
                <c:pt idx="896">
                  <c:v>1885.37</c:v>
                </c:pt>
                <c:pt idx="897">
                  <c:v>1903.62</c:v>
                </c:pt>
                <c:pt idx="898">
                  <c:v>1899.22</c:v>
                </c:pt>
                <c:pt idx="899">
                  <c:v>1906.52</c:v>
                </c:pt>
                <c:pt idx="900">
                  <c:v>1910.88</c:v>
                </c:pt>
                <c:pt idx="901">
                  <c:v>1910.91</c:v>
                </c:pt>
                <c:pt idx="902">
                  <c:v>1916.58</c:v>
                </c:pt>
                <c:pt idx="903">
                  <c:v>1913.74</c:v>
                </c:pt>
                <c:pt idx="904">
                  <c:v>1911.4</c:v>
                </c:pt>
                <c:pt idx="905">
                  <c:v>1924.92</c:v>
                </c:pt>
                <c:pt idx="906">
                  <c:v>1925.32</c:v>
                </c:pt>
                <c:pt idx="907">
                  <c:v>1927.08</c:v>
                </c:pt>
                <c:pt idx="908">
                  <c:v>1918.08</c:v>
                </c:pt>
                <c:pt idx="909">
                  <c:v>1920.97</c:v>
                </c:pt>
                <c:pt idx="910">
                  <c:v>1917.95</c:v>
                </c:pt>
                <c:pt idx="911">
                  <c:v>1908.45</c:v>
                </c:pt>
                <c:pt idx="912">
                  <c:v>1940.63</c:v>
                </c:pt>
                <c:pt idx="913">
                  <c:v>1940.43</c:v>
                </c:pt>
                <c:pt idx="914">
                  <c:v>1933.93</c:v>
                </c:pt>
                <c:pt idx="915">
                  <c:v>1921.71</c:v>
                </c:pt>
                <c:pt idx="916">
                  <c:v>1913.41</c:v>
                </c:pt>
                <c:pt idx="917">
                  <c:v>1914.81</c:v>
                </c:pt>
                <c:pt idx="918">
                  <c:v>1903.61</c:v>
                </c:pt>
                <c:pt idx="919">
                  <c:v>1894.61</c:v>
                </c:pt>
                <c:pt idx="920">
                  <c:v>1885.11</c:v>
                </c:pt>
                <c:pt idx="921">
                  <c:v>1886.24</c:v>
                </c:pt>
                <c:pt idx="922">
                  <c:v>1896.34</c:v>
                </c:pt>
                <c:pt idx="923">
                  <c:v>1896.34</c:v>
                </c:pt>
                <c:pt idx="924">
                  <c:v>1896.79</c:v>
                </c:pt>
                <c:pt idx="925">
                  <c:v>1981.43</c:v>
                </c:pt>
                <c:pt idx="926">
                  <c:v>1987.36</c:v>
                </c:pt>
                <c:pt idx="927">
                  <c:v>1981.36</c:v>
                </c:pt>
                <c:pt idx="928">
                  <c:v>1990.86</c:v>
                </c:pt>
                <c:pt idx="929">
                  <c:v>1987.86</c:v>
                </c:pt>
                <c:pt idx="930">
                  <c:v>1987.02</c:v>
                </c:pt>
                <c:pt idx="931">
                  <c:v>1979.77</c:v>
                </c:pt>
                <c:pt idx="932">
                  <c:v>1971.33</c:v>
                </c:pt>
                <c:pt idx="933">
                  <c:v>1975.02</c:v>
                </c:pt>
                <c:pt idx="934">
                  <c:v>1983.24</c:v>
                </c:pt>
                <c:pt idx="935">
                  <c:v>1995.49</c:v>
                </c:pt>
                <c:pt idx="936">
                  <c:v>1967.29</c:v>
                </c:pt>
                <c:pt idx="937">
                  <c:v>1941.89</c:v>
                </c:pt>
                <c:pt idx="938">
                  <c:v>1939.88</c:v>
                </c:pt>
                <c:pt idx="939">
                  <c:v>1942.71</c:v>
                </c:pt>
                <c:pt idx="940">
                  <c:v>1916.06</c:v>
                </c:pt>
                <c:pt idx="941">
                  <c:v>1932.36</c:v>
                </c:pt>
                <c:pt idx="942">
                  <c:v>1920.16</c:v>
                </c:pt>
                <c:pt idx="943">
                  <c:v>1941.21</c:v>
                </c:pt>
                <c:pt idx="944">
                  <c:v>1944.43</c:v>
                </c:pt>
                <c:pt idx="945">
                  <c:v>1931.39</c:v>
                </c:pt>
                <c:pt idx="946">
                  <c:v>1937.43</c:v>
                </c:pt>
                <c:pt idx="947">
                  <c:v>1939.21</c:v>
                </c:pt>
                <c:pt idx="948">
                  <c:v>1919.61</c:v>
                </c:pt>
                <c:pt idx="949">
                  <c:v>1928.49</c:v>
                </c:pt>
                <c:pt idx="950">
                  <c:v>1984.98</c:v>
                </c:pt>
                <c:pt idx="951">
                  <c:v>1990.68</c:v>
                </c:pt>
                <c:pt idx="952">
                  <c:v>1972.63</c:v>
                </c:pt>
                <c:pt idx="953">
                  <c:v>1972.63</c:v>
                </c:pt>
                <c:pt idx="954">
                  <c:v>1974.71</c:v>
                </c:pt>
                <c:pt idx="955">
                  <c:v>1936.73</c:v>
                </c:pt>
                <c:pt idx="956">
                  <c:v>1941.08</c:v>
                </c:pt>
                <c:pt idx="957">
                  <c:v>1964.48</c:v>
                </c:pt>
                <c:pt idx="958">
                  <c:v>1953.63</c:v>
                </c:pt>
                <c:pt idx="959">
                  <c:v>1940.65</c:v>
                </c:pt>
                <c:pt idx="960">
                  <c:v>1948.85</c:v>
                </c:pt>
                <c:pt idx="961">
                  <c:v>1941.97</c:v>
                </c:pt>
                <c:pt idx="962">
                  <c:v>1935.65</c:v>
                </c:pt>
                <c:pt idx="963">
                  <c:v>1932.29</c:v>
                </c:pt>
                <c:pt idx="964">
                  <c:v>1976.34</c:v>
                </c:pt>
                <c:pt idx="965">
                  <c:v>2022.81</c:v>
                </c:pt>
                <c:pt idx="966">
                  <c:v>2013.01</c:v>
                </c:pt>
                <c:pt idx="967">
                  <c:v>1992.23</c:v>
                </c:pt>
                <c:pt idx="968">
                  <c:v>2002.13</c:v>
                </c:pt>
                <c:pt idx="969">
                  <c:v>2027.79</c:v>
                </c:pt>
                <c:pt idx="970">
                  <c:v>2037.54</c:v>
                </c:pt>
                <c:pt idx="971">
                  <c:v>2017.98</c:v>
                </c:pt>
                <c:pt idx="972">
                  <c:v>2017.98</c:v>
                </c:pt>
                <c:pt idx="973">
                  <c:v>2089.33</c:v>
                </c:pt>
                <c:pt idx="974">
                  <c:v>2076.61</c:v>
                </c:pt>
                <c:pt idx="975">
                  <c:v>2096.13</c:v>
                </c:pt>
                <c:pt idx="976">
                  <c:v>2062.24</c:v>
                </c:pt>
                <c:pt idx="977">
                  <c:v>2053.74</c:v>
                </c:pt>
                <c:pt idx="978">
                  <c:v>2052.81</c:v>
                </c:pt>
                <c:pt idx="979">
                  <c:v>2034.21</c:v>
                </c:pt>
                <c:pt idx="980">
                  <c:v>2040.59</c:v>
                </c:pt>
                <c:pt idx="981">
                  <c:v>2047.24</c:v>
                </c:pt>
                <c:pt idx="982">
                  <c:v>2099.74</c:v>
                </c:pt>
                <c:pt idx="983">
                  <c:v>2150.74</c:v>
                </c:pt>
                <c:pt idx="984">
                  <c:v>2140.46</c:v>
                </c:pt>
                <c:pt idx="985">
                  <c:v>2162.43</c:v>
                </c:pt>
                <c:pt idx="986">
                  <c:v>2155.61</c:v>
                </c:pt>
                <c:pt idx="987">
                  <c:v>2172.27</c:v>
                </c:pt>
                <c:pt idx="988">
                  <c:v>2153.67</c:v>
                </c:pt>
                <c:pt idx="989">
                  <c:v>2138.34</c:v>
                </c:pt>
                <c:pt idx="990">
                  <c:v>2124.64</c:v>
                </c:pt>
                <c:pt idx="991">
                  <c:v>2142.23</c:v>
                </c:pt>
                <c:pt idx="992">
                  <c:v>2112.25</c:v>
                </c:pt>
                <c:pt idx="993">
                  <c:v>2091.75</c:v>
                </c:pt>
                <c:pt idx="994">
                  <c:v>2100.35</c:v>
                </c:pt>
                <c:pt idx="995">
                  <c:v>2082.82</c:v>
                </c:pt>
                <c:pt idx="996">
                  <c:v>2058.74</c:v>
                </c:pt>
                <c:pt idx="997">
                  <c:v>2066.94</c:v>
                </c:pt>
                <c:pt idx="998">
                  <c:v>2050.59</c:v>
                </c:pt>
                <c:pt idx="999">
                  <c:v>2024.81</c:v>
                </c:pt>
                <c:pt idx="1000">
                  <c:v>1995.81</c:v>
                </c:pt>
                <c:pt idx="1001">
                  <c:v>1987.07</c:v>
                </c:pt>
                <c:pt idx="1002">
                  <c:v>1986.39</c:v>
                </c:pt>
                <c:pt idx="1003">
                  <c:v>1957.69</c:v>
                </c:pt>
                <c:pt idx="1004">
                  <c:v>1977.87</c:v>
                </c:pt>
                <c:pt idx="1005">
                  <c:v>2043.78</c:v>
                </c:pt>
                <c:pt idx="1006">
                  <c:v>2104.26</c:v>
                </c:pt>
                <c:pt idx="1007">
                  <c:v>2106.16</c:v>
                </c:pt>
                <c:pt idx="1008">
                  <c:v>2137.76</c:v>
                </c:pt>
                <c:pt idx="1009">
                  <c:v>2133.48</c:v>
                </c:pt>
                <c:pt idx="1010">
                  <c:v>2176.46</c:v>
                </c:pt>
                <c:pt idx="1011">
                  <c:v>2181.44</c:v>
                </c:pt>
                <c:pt idx="1012">
                  <c:v>2213.15</c:v>
                </c:pt>
                <c:pt idx="1013">
                  <c:v>2215.45</c:v>
                </c:pt>
                <c:pt idx="1014">
                  <c:v>2218.99</c:v>
                </c:pt>
                <c:pt idx="1015">
                  <c:v>2210.29</c:v>
                </c:pt>
                <c:pt idx="1016">
                  <c:v>2176.01</c:v>
                </c:pt>
                <c:pt idx="1017">
                  <c:v>2224.99</c:v>
                </c:pt>
                <c:pt idx="1018">
                  <c:v>2226.72</c:v>
                </c:pt>
                <c:pt idx="1019">
                  <c:v>2224.14</c:v>
                </c:pt>
                <c:pt idx="1020">
                  <c:v>2223.24</c:v>
                </c:pt>
                <c:pt idx="1021">
                  <c:v>2307.35</c:v>
                </c:pt>
                <c:pt idx="1022">
                  <c:v>2298.35</c:v>
                </c:pt>
                <c:pt idx="1023">
                  <c:v>2338.46</c:v>
                </c:pt>
                <c:pt idx="1024">
                  <c:v>2332.56</c:v>
                </c:pt>
                <c:pt idx="1025">
                  <c:v>2305</c:v>
                </c:pt>
                <c:pt idx="1026">
                  <c:v>2315.56</c:v>
                </c:pt>
                <c:pt idx="1027">
                  <c:v>2293.36</c:v>
                </c:pt>
                <c:pt idx="1028">
                  <c:v>2270.83</c:v>
                </c:pt>
                <c:pt idx="1029">
                  <c:v>2278.6</c:v>
                </c:pt>
                <c:pt idx="1030">
                  <c:v>2312.5</c:v>
                </c:pt>
                <c:pt idx="1031">
                  <c:v>2283.6</c:v>
                </c:pt>
                <c:pt idx="1032">
                  <c:v>2282</c:v>
                </c:pt>
                <c:pt idx="1033">
                  <c:v>2299.04</c:v>
                </c:pt>
                <c:pt idx="1034">
                  <c:v>2278.53</c:v>
                </c:pt>
                <c:pt idx="1035">
                  <c:v>2247.19</c:v>
                </c:pt>
                <c:pt idx="1036">
                  <c:v>2243.21</c:v>
                </c:pt>
                <c:pt idx="1037">
                  <c:v>2218.46</c:v>
                </c:pt>
                <c:pt idx="1038">
                  <c:v>2208.93</c:v>
                </c:pt>
                <c:pt idx="1039">
                  <c:v>2197.21</c:v>
                </c:pt>
                <c:pt idx="1040">
                  <c:v>2186.81</c:v>
                </c:pt>
                <c:pt idx="1041">
                  <c:v>2173.2</c:v>
                </c:pt>
                <c:pt idx="1042">
                  <c:v>2166.9</c:v>
                </c:pt>
                <c:pt idx="1043">
                  <c:v>2171.4</c:v>
                </c:pt>
                <c:pt idx="1044">
                  <c:v>2159.25</c:v>
                </c:pt>
                <c:pt idx="1045">
                  <c:v>2197.85</c:v>
                </c:pt>
                <c:pt idx="1046">
                  <c:v>2198.28</c:v>
                </c:pt>
                <c:pt idx="1047">
                  <c:v>2191.74</c:v>
                </c:pt>
                <c:pt idx="1048">
                  <c:v>2241.82</c:v>
                </c:pt>
                <c:pt idx="1049">
                  <c:v>2235.24</c:v>
                </c:pt>
                <c:pt idx="1050">
                  <c:v>2210.46</c:v>
                </c:pt>
                <c:pt idx="1051">
                  <c:v>2265.18</c:v>
                </c:pt>
                <c:pt idx="1052">
                  <c:v>2287.51</c:v>
                </c:pt>
                <c:pt idx="1053">
                  <c:v>2220.01</c:v>
                </c:pt>
                <c:pt idx="1054">
                  <c:v>2191.01</c:v>
                </c:pt>
                <c:pt idx="1055">
                  <c:v>2186.42</c:v>
                </c:pt>
                <c:pt idx="1056">
                  <c:v>2159.72</c:v>
                </c:pt>
                <c:pt idx="1057">
                  <c:v>2157.7</c:v>
                </c:pt>
                <c:pt idx="1058">
                  <c:v>2154.15</c:v>
                </c:pt>
                <c:pt idx="1059">
                  <c:v>2141.45</c:v>
                </c:pt>
                <c:pt idx="1060">
                  <c:v>2129.95</c:v>
                </c:pt>
                <c:pt idx="1061">
                  <c:v>2117.83</c:v>
                </c:pt>
                <c:pt idx="1062">
                  <c:v>2104.38</c:v>
                </c:pt>
                <c:pt idx="1063">
                  <c:v>2186.85</c:v>
                </c:pt>
                <c:pt idx="1064">
                  <c:v>2249.92</c:v>
                </c:pt>
                <c:pt idx="1065">
                  <c:v>2224.54</c:v>
                </c:pt>
                <c:pt idx="1066">
                  <c:v>2243.93</c:v>
                </c:pt>
                <c:pt idx="1067">
                  <c:v>2309.08</c:v>
                </c:pt>
                <c:pt idx="1068">
                  <c:v>2336.48</c:v>
                </c:pt>
                <c:pt idx="1069">
                  <c:v>2339.21</c:v>
                </c:pt>
                <c:pt idx="1070">
                  <c:v>2308.03</c:v>
                </c:pt>
                <c:pt idx="1071">
                  <c:v>2278.97</c:v>
                </c:pt>
                <c:pt idx="1072">
                  <c:v>2261.99</c:v>
                </c:pt>
                <c:pt idx="1073">
                  <c:v>2241.99</c:v>
                </c:pt>
                <c:pt idx="1074">
                  <c:v>2223.69</c:v>
                </c:pt>
                <c:pt idx="1075">
                  <c:v>2226.21</c:v>
                </c:pt>
                <c:pt idx="1076">
                  <c:v>2214.3</c:v>
                </c:pt>
                <c:pt idx="1077">
                  <c:v>2191.8</c:v>
                </c:pt>
                <c:pt idx="1078">
                  <c:v>2200.27</c:v>
                </c:pt>
                <c:pt idx="1079">
                  <c:v>2180.17</c:v>
                </c:pt>
                <c:pt idx="1080">
                  <c:v>2163.55</c:v>
                </c:pt>
                <c:pt idx="1081">
                  <c:v>2148.57</c:v>
                </c:pt>
                <c:pt idx="1082">
                  <c:v>2143.25</c:v>
                </c:pt>
                <c:pt idx="1083">
                  <c:v>2111.69</c:v>
                </c:pt>
                <c:pt idx="1084">
                  <c:v>2124.04</c:v>
                </c:pt>
                <c:pt idx="1085">
                  <c:v>2088.28</c:v>
                </c:pt>
                <c:pt idx="1086">
                  <c:v>2111.98</c:v>
                </c:pt>
                <c:pt idx="1087">
                  <c:v>2097.8</c:v>
                </c:pt>
                <c:pt idx="1088">
                  <c:v>2078.85</c:v>
                </c:pt>
                <c:pt idx="1089">
                  <c:v>2073.23</c:v>
                </c:pt>
                <c:pt idx="1090">
                  <c:v>2077.62</c:v>
                </c:pt>
                <c:pt idx="1091">
                  <c:v>2060.95</c:v>
                </c:pt>
                <c:pt idx="1092">
                  <c:v>2060.95</c:v>
                </c:pt>
                <c:pt idx="1093">
                  <c:v>2104.05</c:v>
                </c:pt>
                <c:pt idx="1094">
                  <c:v>2091.65</c:v>
                </c:pt>
                <c:pt idx="1095">
                  <c:v>2095.13</c:v>
                </c:pt>
                <c:pt idx="1096">
                  <c:v>2115.41</c:v>
                </c:pt>
                <c:pt idx="1097">
                  <c:v>2121.76</c:v>
                </c:pt>
                <c:pt idx="1098">
                  <c:v>2121.76</c:v>
                </c:pt>
                <c:pt idx="1099">
                  <c:v>2112.78</c:v>
                </c:pt>
                <c:pt idx="1100">
                  <c:v>2101.46</c:v>
                </c:pt>
                <c:pt idx="1101">
                  <c:v>2112.45</c:v>
                </c:pt>
                <c:pt idx="1102">
                  <c:v>2101.27</c:v>
                </c:pt>
                <c:pt idx="1103">
                  <c:v>2076.46</c:v>
                </c:pt>
                <c:pt idx="1104">
                  <c:v>2075.34</c:v>
                </c:pt>
                <c:pt idx="1105">
                  <c:v>2065</c:v>
                </c:pt>
                <c:pt idx="1106">
                  <c:v>2069.68</c:v>
                </c:pt>
                <c:pt idx="1107">
                  <c:v>2059.2</c:v>
                </c:pt>
                <c:pt idx="1108">
                  <c:v>2152.31</c:v>
                </c:pt>
                <c:pt idx="1109">
                  <c:v>2141.51</c:v>
                </c:pt>
                <c:pt idx="1110">
                  <c:v>2136.32</c:v>
                </c:pt>
                <c:pt idx="1111">
                  <c:v>2136.32</c:v>
                </c:pt>
                <c:pt idx="1112">
                  <c:v>2153.69</c:v>
                </c:pt>
                <c:pt idx="1113">
                  <c:v>2162.19</c:v>
                </c:pt>
                <c:pt idx="1114">
                  <c:v>2145.25</c:v>
                </c:pt>
                <c:pt idx="1115">
                  <c:v>2181.48</c:v>
                </c:pt>
                <c:pt idx="1116">
                  <c:v>2167.68</c:v>
                </c:pt>
                <c:pt idx="1117">
                  <c:v>2173.54</c:v>
                </c:pt>
                <c:pt idx="1118">
                  <c:v>2166.4</c:v>
                </c:pt>
                <c:pt idx="1119">
                  <c:v>2181.25</c:v>
                </c:pt>
                <c:pt idx="1120">
                  <c:v>2188.85</c:v>
                </c:pt>
                <c:pt idx="1121">
                  <c:v>2191</c:v>
                </c:pt>
                <c:pt idx="1122">
                  <c:v>2204.73</c:v>
                </c:pt>
                <c:pt idx="1123">
                  <c:v>2200.85</c:v>
                </c:pt>
                <c:pt idx="1124">
                  <c:v>2193.25</c:v>
                </c:pt>
                <c:pt idx="1125">
                  <c:v>2187.81</c:v>
                </c:pt>
                <c:pt idx="1126">
                  <c:v>2203.92</c:v>
                </c:pt>
                <c:pt idx="1127">
                  <c:v>2205.19</c:v>
                </c:pt>
                <c:pt idx="1128">
                  <c:v>2201.22</c:v>
                </c:pt>
                <c:pt idx="1129">
                  <c:v>2214.62</c:v>
                </c:pt>
                <c:pt idx="1130">
                  <c:v>2238.28</c:v>
                </c:pt>
                <c:pt idx="1131">
                  <c:v>2287.97</c:v>
                </c:pt>
                <c:pt idx="1132">
                  <c:v>2286.12</c:v>
                </c:pt>
                <c:pt idx="1133">
                  <c:v>2283.12</c:v>
                </c:pt>
                <c:pt idx="1134">
                  <c:v>2287.82</c:v>
                </c:pt>
                <c:pt idx="1135">
                  <c:v>2263.02</c:v>
                </c:pt>
                <c:pt idx="1136">
                  <c:v>2277.52</c:v>
                </c:pt>
                <c:pt idx="1137">
                  <c:v>2275.52</c:v>
                </c:pt>
                <c:pt idx="1138">
                  <c:v>2314.57</c:v>
                </c:pt>
                <c:pt idx="1139">
                  <c:v>2377.07</c:v>
                </c:pt>
                <c:pt idx="1140">
                  <c:v>2363.57</c:v>
                </c:pt>
                <c:pt idx="1141">
                  <c:v>2346.07</c:v>
                </c:pt>
                <c:pt idx="1142">
                  <c:v>2375.12</c:v>
                </c:pt>
                <c:pt idx="1143">
                  <c:v>2374.02</c:v>
                </c:pt>
                <c:pt idx="1144">
                  <c:v>2432.24</c:v>
                </c:pt>
                <c:pt idx="1145">
                  <c:v>2424.44</c:v>
                </c:pt>
                <c:pt idx="1146">
                  <c:v>2413.94</c:v>
                </c:pt>
                <c:pt idx="1147">
                  <c:v>2430.14</c:v>
                </c:pt>
                <c:pt idx="1148">
                  <c:v>2431.14</c:v>
                </c:pt>
                <c:pt idx="1149">
                  <c:v>2459.54</c:v>
                </c:pt>
                <c:pt idx="1150">
                  <c:v>2477.42</c:v>
                </c:pt>
                <c:pt idx="1151">
                  <c:v>2458.92</c:v>
                </c:pt>
                <c:pt idx="1152">
                  <c:v>2430.92</c:v>
                </c:pt>
                <c:pt idx="1153">
                  <c:v>2430.72</c:v>
                </c:pt>
                <c:pt idx="1154">
                  <c:v>2453.87</c:v>
                </c:pt>
                <c:pt idx="1155">
                  <c:v>2445.17</c:v>
                </c:pt>
                <c:pt idx="1156">
                  <c:v>2455.77</c:v>
                </c:pt>
                <c:pt idx="1157">
                  <c:v>2454.97</c:v>
                </c:pt>
                <c:pt idx="1158">
                  <c:v>2511.12</c:v>
                </c:pt>
                <c:pt idx="1159">
                  <c:v>2506.92</c:v>
                </c:pt>
                <c:pt idx="1160">
                  <c:v>2492.42</c:v>
                </c:pt>
                <c:pt idx="1161">
                  <c:v>2483.57</c:v>
                </c:pt>
                <c:pt idx="1162">
                  <c:v>2474.77</c:v>
                </c:pt>
                <c:pt idx="1163">
                  <c:v>2492.52</c:v>
                </c:pt>
                <c:pt idx="1164">
                  <c:v>2477.52</c:v>
                </c:pt>
                <c:pt idx="1165">
                  <c:v>2465.27</c:v>
                </c:pt>
                <c:pt idx="1166">
                  <c:v>2452.57</c:v>
                </c:pt>
                <c:pt idx="1167">
                  <c:v>2426.57</c:v>
                </c:pt>
                <c:pt idx="1168">
                  <c:v>2426.82</c:v>
                </c:pt>
                <c:pt idx="1169">
                  <c:v>2435.77</c:v>
                </c:pt>
                <c:pt idx="1170">
                  <c:v>2436.27</c:v>
                </c:pt>
                <c:pt idx="1171">
                  <c:v>2438.82</c:v>
                </c:pt>
                <c:pt idx="1172">
                  <c:v>2412.82</c:v>
                </c:pt>
                <c:pt idx="1173">
                  <c:v>2456.32</c:v>
                </c:pt>
                <c:pt idx="1174">
                  <c:v>2506.97</c:v>
                </c:pt>
                <c:pt idx="1175">
                  <c:v>2497.77</c:v>
                </c:pt>
                <c:pt idx="1176">
                  <c:v>2469.77</c:v>
                </c:pt>
                <c:pt idx="1177">
                  <c:v>2476.57</c:v>
                </c:pt>
                <c:pt idx="1178">
                  <c:v>2526.22</c:v>
                </c:pt>
                <c:pt idx="1179">
                  <c:v>2511.62</c:v>
                </c:pt>
                <c:pt idx="1180">
                  <c:v>2503.12</c:v>
                </c:pt>
                <c:pt idx="1181">
                  <c:v>2501.87</c:v>
                </c:pt>
                <c:pt idx="1182">
                  <c:v>2493.87</c:v>
                </c:pt>
                <c:pt idx="1183">
                  <c:v>2489.17</c:v>
                </c:pt>
                <c:pt idx="1184">
                  <c:v>2491.57</c:v>
                </c:pt>
                <c:pt idx="1185">
                  <c:v>2494.27</c:v>
                </c:pt>
                <c:pt idx="1186">
                  <c:v>2475.77</c:v>
                </c:pt>
                <c:pt idx="1187">
                  <c:v>2454.67</c:v>
                </c:pt>
                <c:pt idx="1188">
                  <c:v>2467.42</c:v>
                </c:pt>
                <c:pt idx="1189">
                  <c:v>2460.52</c:v>
                </c:pt>
                <c:pt idx="1190">
                  <c:v>2470.92</c:v>
                </c:pt>
                <c:pt idx="1191">
                  <c:v>2462.87</c:v>
                </c:pt>
                <c:pt idx="1192">
                  <c:v>2455.87</c:v>
                </c:pt>
                <c:pt idx="1193">
                  <c:v>2417.87</c:v>
                </c:pt>
                <c:pt idx="1194">
                  <c:v>2426.72</c:v>
                </c:pt>
                <c:pt idx="1195">
                  <c:v>2477.37</c:v>
                </c:pt>
                <c:pt idx="1196">
                  <c:v>2473.81</c:v>
                </c:pt>
                <c:pt idx="1197">
                  <c:v>2473.51</c:v>
                </c:pt>
                <c:pt idx="1198">
                  <c:v>2481.91</c:v>
                </c:pt>
                <c:pt idx="1199">
                  <c:v>2520.66</c:v>
                </c:pt>
                <c:pt idx="1200">
                  <c:v>2498.16</c:v>
                </c:pt>
                <c:pt idx="1201">
                  <c:v>2506.41</c:v>
                </c:pt>
                <c:pt idx="1202">
                  <c:v>2506.31</c:v>
                </c:pt>
                <c:pt idx="1203">
                  <c:v>2527.31</c:v>
                </c:pt>
                <c:pt idx="1204">
                  <c:v>2528.81</c:v>
                </c:pt>
                <c:pt idx="1205">
                  <c:v>2528.56</c:v>
                </c:pt>
                <c:pt idx="1206">
                  <c:v>2501.56</c:v>
                </c:pt>
                <c:pt idx="1207">
                  <c:v>2494.66</c:v>
                </c:pt>
                <c:pt idx="1208">
                  <c:v>2515.74</c:v>
                </c:pt>
                <c:pt idx="1209">
                  <c:v>2507.94</c:v>
                </c:pt>
                <c:pt idx="1210">
                  <c:v>2517.44</c:v>
                </c:pt>
                <c:pt idx="1211">
                  <c:v>2506.44</c:v>
                </c:pt>
                <c:pt idx="1212">
                  <c:v>2502.84</c:v>
                </c:pt>
                <c:pt idx="1213">
                  <c:v>2494.64</c:v>
                </c:pt>
                <c:pt idx="1214">
                  <c:v>2474.24</c:v>
                </c:pt>
                <c:pt idx="1215">
                  <c:v>2546.72</c:v>
                </c:pt>
                <c:pt idx="1216">
                  <c:v>2561.67</c:v>
                </c:pt>
                <c:pt idx="1217">
                  <c:v>2575.67</c:v>
                </c:pt>
                <c:pt idx="1218">
                  <c:v>2621.67</c:v>
                </c:pt>
                <c:pt idx="1219">
                  <c:v>2676.39</c:v>
                </c:pt>
                <c:pt idx="1220">
                  <c:v>2673.14</c:v>
                </c:pt>
                <c:pt idx="1221">
                  <c:v>2684.74</c:v>
                </c:pt>
                <c:pt idx="1222">
                  <c:v>2704.54</c:v>
                </c:pt>
                <c:pt idx="1223">
                  <c:v>2702.14</c:v>
                </c:pt>
                <c:pt idx="1224">
                  <c:v>2708.14</c:v>
                </c:pt>
                <c:pt idx="1225">
                  <c:v>2695.34</c:v>
                </c:pt>
                <c:pt idx="1226">
                  <c:v>2699.34</c:v>
                </c:pt>
                <c:pt idx="1227">
                  <c:v>2690.24</c:v>
                </c:pt>
                <c:pt idx="1228">
                  <c:v>2703.99</c:v>
                </c:pt>
                <c:pt idx="1229">
                  <c:v>2700.24</c:v>
                </c:pt>
                <c:pt idx="1230">
                  <c:v>2675.24</c:v>
                </c:pt>
                <c:pt idx="1231">
                  <c:v>2684.59</c:v>
                </c:pt>
                <c:pt idx="1232">
                  <c:v>2724.39</c:v>
                </c:pt>
                <c:pt idx="1233">
                  <c:v>2752.39</c:v>
                </c:pt>
                <c:pt idx="1234">
                  <c:v>2754.94</c:v>
                </c:pt>
                <c:pt idx="1235">
                  <c:v>2726.94</c:v>
                </c:pt>
                <c:pt idx="1236">
                  <c:v>2712.94</c:v>
                </c:pt>
                <c:pt idx="1237">
                  <c:v>2713.14</c:v>
                </c:pt>
                <c:pt idx="1238">
                  <c:v>2740.39</c:v>
                </c:pt>
                <c:pt idx="1239">
                  <c:v>2798.34</c:v>
                </c:pt>
                <c:pt idx="1240">
                  <c:v>2778.84</c:v>
                </c:pt>
                <c:pt idx="1241">
                  <c:v>2755.04</c:v>
                </c:pt>
                <c:pt idx="1242">
                  <c:v>2745.04</c:v>
                </c:pt>
                <c:pt idx="1243">
                  <c:v>2776.24</c:v>
                </c:pt>
                <c:pt idx="1244">
                  <c:v>2813.05</c:v>
                </c:pt>
                <c:pt idx="1245">
                  <c:v>2778.25</c:v>
                </c:pt>
                <c:pt idx="1246">
                  <c:v>2780.75</c:v>
                </c:pt>
                <c:pt idx="1247">
                  <c:v>2778.55</c:v>
                </c:pt>
                <c:pt idx="1248">
                  <c:v>2820.15</c:v>
                </c:pt>
                <c:pt idx="1249">
                  <c:v>2819.35</c:v>
                </c:pt>
                <c:pt idx="1250">
                  <c:v>2798.65</c:v>
                </c:pt>
                <c:pt idx="1251">
                  <c:v>2799.95</c:v>
                </c:pt>
                <c:pt idx="1252">
                  <c:v>2806.55</c:v>
                </c:pt>
                <c:pt idx="1253">
                  <c:v>2785.55</c:v>
                </c:pt>
                <c:pt idx="1254">
                  <c:v>2766.95</c:v>
                </c:pt>
                <c:pt idx="1255">
                  <c:v>2768.35</c:v>
                </c:pt>
                <c:pt idx="1256">
                  <c:v>2764.55</c:v>
                </c:pt>
                <c:pt idx="1257">
                  <c:v>2744.68</c:v>
                </c:pt>
                <c:pt idx="1258">
                  <c:v>2737.58</c:v>
                </c:pt>
                <c:pt idx="1259">
                  <c:v>2725.08</c:v>
                </c:pt>
                <c:pt idx="1260">
                  <c:v>2735.73</c:v>
                </c:pt>
                <c:pt idx="1261">
                  <c:v>2723.93</c:v>
                </c:pt>
                <c:pt idx="1262">
                  <c:v>2745.23</c:v>
                </c:pt>
                <c:pt idx="1263">
                  <c:v>2735.48</c:v>
                </c:pt>
                <c:pt idx="1264">
                  <c:v>2742.78</c:v>
                </c:pt>
                <c:pt idx="1265">
                  <c:v>2740.98</c:v>
                </c:pt>
                <c:pt idx="1266">
                  <c:v>2727.28</c:v>
                </c:pt>
                <c:pt idx="1267">
                  <c:v>2719.18</c:v>
                </c:pt>
                <c:pt idx="1268">
                  <c:v>2702.58</c:v>
                </c:pt>
                <c:pt idx="1269">
                  <c:v>2675.58</c:v>
                </c:pt>
                <c:pt idx="1270">
                  <c:v>2662.88</c:v>
                </c:pt>
                <c:pt idx="1271">
                  <c:v>2727.28</c:v>
                </c:pt>
                <c:pt idx="1272">
                  <c:v>2733.1</c:v>
                </c:pt>
                <c:pt idx="1273">
                  <c:v>2758.7</c:v>
                </c:pt>
                <c:pt idx="1274">
                  <c:v>2756.3</c:v>
                </c:pt>
                <c:pt idx="1275">
                  <c:v>2770.9</c:v>
                </c:pt>
                <c:pt idx="1276">
                  <c:v>2782.65</c:v>
                </c:pt>
                <c:pt idx="1277">
                  <c:v>2767.75</c:v>
                </c:pt>
                <c:pt idx="1278">
                  <c:v>2817.39</c:v>
                </c:pt>
                <c:pt idx="1279">
                  <c:v>2782.89</c:v>
                </c:pt>
                <c:pt idx="1280">
                  <c:v>2785.39</c:v>
                </c:pt>
                <c:pt idx="1281">
                  <c:v>2787.94</c:v>
                </c:pt>
                <c:pt idx="1282">
                  <c:v>2780.44</c:v>
                </c:pt>
                <c:pt idx="1283">
                  <c:v>2774.04</c:v>
                </c:pt>
                <c:pt idx="1284">
                  <c:v>2777.69</c:v>
                </c:pt>
                <c:pt idx="1285">
                  <c:v>2759.82</c:v>
                </c:pt>
                <c:pt idx="1286">
                  <c:v>2745.92</c:v>
                </c:pt>
                <c:pt idx="1287">
                  <c:v>2735.42</c:v>
                </c:pt>
                <c:pt idx="1288">
                  <c:v>2741.52</c:v>
                </c:pt>
                <c:pt idx="1289">
                  <c:v>2719.52</c:v>
                </c:pt>
                <c:pt idx="1290">
                  <c:v>2720.52</c:v>
                </c:pt>
                <c:pt idx="1291">
                  <c:v>2752.52</c:v>
                </c:pt>
                <c:pt idx="1292">
                  <c:v>2756.12</c:v>
                </c:pt>
                <c:pt idx="1293">
                  <c:v>2767.47</c:v>
                </c:pt>
                <c:pt idx="1294">
                  <c:v>2754.6</c:v>
                </c:pt>
                <c:pt idx="1295">
                  <c:v>2783.2</c:v>
                </c:pt>
                <c:pt idx="1296">
                  <c:v>2786.35</c:v>
                </c:pt>
                <c:pt idx="1297">
                  <c:v>2771.55</c:v>
                </c:pt>
                <c:pt idx="1298">
                  <c:v>2848.57</c:v>
                </c:pt>
                <c:pt idx="1299">
                  <c:v>2841.57</c:v>
                </c:pt>
                <c:pt idx="1300">
                  <c:v>2847.17</c:v>
                </c:pt>
                <c:pt idx="1301">
                  <c:v>2840.17</c:v>
                </c:pt>
                <c:pt idx="1302">
                  <c:v>2843.32</c:v>
                </c:pt>
                <c:pt idx="1303">
                  <c:v>2851.82</c:v>
                </c:pt>
                <c:pt idx="1304">
                  <c:v>2829.82</c:v>
                </c:pt>
                <c:pt idx="1305">
                  <c:v>2836.02</c:v>
                </c:pt>
                <c:pt idx="1306">
                  <c:v>2825.02</c:v>
                </c:pt>
                <c:pt idx="1307">
                  <c:v>2841.1</c:v>
                </c:pt>
                <c:pt idx="1308">
                  <c:v>2836.1</c:v>
                </c:pt>
                <c:pt idx="1309">
                  <c:v>2822.1</c:v>
                </c:pt>
                <c:pt idx="1310">
                  <c:v>2823.4</c:v>
                </c:pt>
                <c:pt idx="1311">
                  <c:v>2835.35</c:v>
                </c:pt>
                <c:pt idx="1312">
                  <c:v>2834.55</c:v>
                </c:pt>
                <c:pt idx="1313">
                  <c:v>2840.65</c:v>
                </c:pt>
                <c:pt idx="1314">
                  <c:v>2839.25</c:v>
                </c:pt>
                <c:pt idx="1315">
                  <c:v>2838.45</c:v>
                </c:pt>
                <c:pt idx="1316">
                  <c:v>2820.95</c:v>
                </c:pt>
                <c:pt idx="1317">
                  <c:v>2813.95</c:v>
                </c:pt>
                <c:pt idx="1318">
                  <c:v>2816.85</c:v>
                </c:pt>
                <c:pt idx="1319">
                  <c:v>2810.35</c:v>
                </c:pt>
                <c:pt idx="1320">
                  <c:v>2803.35</c:v>
                </c:pt>
                <c:pt idx="1321">
                  <c:v>2810.6</c:v>
                </c:pt>
                <c:pt idx="1322">
                  <c:v>2803.6</c:v>
                </c:pt>
                <c:pt idx="1323">
                  <c:v>2796.6</c:v>
                </c:pt>
                <c:pt idx="1324">
                  <c:v>2793.6</c:v>
                </c:pt>
                <c:pt idx="1325">
                  <c:v>2790.6</c:v>
                </c:pt>
                <c:pt idx="1326">
                  <c:v>2785.1</c:v>
                </c:pt>
                <c:pt idx="1327">
                  <c:v>2778.1</c:v>
                </c:pt>
                <c:pt idx="1328">
                  <c:v>2771.1</c:v>
                </c:pt>
                <c:pt idx="1329">
                  <c:v>2817.45</c:v>
                </c:pt>
                <c:pt idx="1330">
                  <c:v>2823.95</c:v>
                </c:pt>
                <c:pt idx="1331">
                  <c:v>2831.7</c:v>
                </c:pt>
                <c:pt idx="1332">
                  <c:v>2835.45</c:v>
                </c:pt>
                <c:pt idx="1333">
                  <c:v>2841.45</c:v>
                </c:pt>
                <c:pt idx="1334">
                  <c:v>2843.58</c:v>
                </c:pt>
                <c:pt idx="1335">
                  <c:v>2858.58</c:v>
                </c:pt>
                <c:pt idx="1336">
                  <c:v>2857.38</c:v>
                </c:pt>
                <c:pt idx="1337">
                  <c:v>2854.48</c:v>
                </c:pt>
                <c:pt idx="1338">
                  <c:v>2841.98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1059743"/>
        <c:axId val="46839504"/>
      </c:lineChart>
      <c:catAx>
        <c:axId val="91059743"/>
        <c:scaling>
          <c:orientation val="minMax"/>
        </c:scaling>
        <c:delete val="0"/>
        <c:axPos val="b"/>
        <c:majorGridlines>
          <c:spPr>
            <a:ln w="7920">
              <a:solidFill>
                <a:srgbClr val="454545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e8e8e8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e8e8e8"/>
                    </a:solidFill>
                    <a:latin typeface="Calibri"/>
                  </a:rPr>
                  <a:t>BETTING DAY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454545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e8e8e8"/>
                </a:solidFill>
                <a:latin typeface="Calibri"/>
              </a:defRPr>
            </a:pPr>
          </a:p>
        </c:txPr>
        <c:crossAx val="46839504"/>
        <c:crosses val="autoZero"/>
        <c:auto val="1"/>
        <c:lblAlgn val="ctr"/>
        <c:lblOffset val="100"/>
        <c:noMultiLvlLbl val="0"/>
      </c:catAx>
      <c:valAx>
        <c:axId val="46839504"/>
        <c:scaling>
          <c:orientation val="minMax"/>
        </c:scaling>
        <c:delete val="0"/>
        <c:axPos val="l"/>
        <c:majorGridlines>
          <c:spPr>
            <a:ln w="7920">
              <a:solidFill>
                <a:srgbClr val="454545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e8e8e8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e8e8e8"/>
                    </a:solidFill>
                    <a:latin typeface="Calibri"/>
                  </a:rPr>
                  <a:t>UNITS PROFIT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454545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e8e8e8"/>
                </a:solidFill>
                <a:latin typeface="Calibri"/>
              </a:defRPr>
            </a:pPr>
          </a:p>
        </c:txPr>
        <c:crossAx val="9105974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2b2b2b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Monthly P/L (units)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'Chart Data'!E1</c:f>
              <c:strCache>
                <c:ptCount val="1"/>
                <c:pt idx="0">
                  <c:v>P/L +</c:v>
                </c:pt>
              </c:strCache>
            </c:strRef>
          </c:tx>
          <c:spPr>
            <a:solidFill>
              <a:srgbClr val="1e7b34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Data'!$D$2:$D$63</c:f>
              <c:strCache>
                <c:ptCount val="62"/>
                <c:pt idx="0">
                  <c:v>2020-07</c:v>
                </c:pt>
                <c:pt idx="1">
                  <c:v>2020-08</c:v>
                </c:pt>
                <c:pt idx="2">
                  <c:v>2020-09</c:v>
                </c:pt>
                <c:pt idx="3">
                  <c:v>2020-10</c:v>
                </c:pt>
                <c:pt idx="4">
                  <c:v>2020-12</c:v>
                </c:pt>
                <c:pt idx="5">
                  <c:v>2021-01</c:v>
                </c:pt>
                <c:pt idx="6">
                  <c:v>2021-02</c:v>
                </c:pt>
                <c:pt idx="7">
                  <c:v>2021-03</c:v>
                </c:pt>
                <c:pt idx="8">
                  <c:v>2021-04</c:v>
                </c:pt>
                <c:pt idx="9">
                  <c:v>2021-05</c:v>
                </c:pt>
                <c:pt idx="10">
                  <c:v>2021-06</c:v>
                </c:pt>
                <c:pt idx="11">
                  <c:v>2021-07</c:v>
                </c:pt>
                <c:pt idx="12">
                  <c:v>2021-10</c:v>
                </c:pt>
                <c:pt idx="13">
                  <c:v>2021-11</c:v>
                </c:pt>
                <c:pt idx="14">
                  <c:v>2021-12</c:v>
                </c:pt>
                <c:pt idx="15">
                  <c:v>2022-01</c:v>
                </c:pt>
                <c:pt idx="16">
                  <c:v>2022-02</c:v>
                </c:pt>
                <c:pt idx="17">
                  <c:v>2022-03</c:v>
                </c:pt>
                <c:pt idx="18">
                  <c:v>2022-04</c:v>
                </c:pt>
                <c:pt idx="19">
                  <c:v>2022-05</c:v>
                </c:pt>
                <c:pt idx="20">
                  <c:v>2022-06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2023-10</c:v>
                </c:pt>
                <c:pt idx="31">
                  <c:v>2023-11</c:v>
                </c:pt>
                <c:pt idx="32">
                  <c:v>2023-12</c:v>
                </c:pt>
                <c:pt idx="33">
                  <c:v>2024-01</c:v>
                </c:pt>
                <c:pt idx="34">
                  <c:v>2024-02</c:v>
                </c:pt>
                <c:pt idx="35">
                  <c:v>2024-03</c:v>
                </c:pt>
                <c:pt idx="36">
                  <c:v>2024-04</c:v>
                </c:pt>
                <c:pt idx="37">
                  <c:v>2024-05</c:v>
                </c:pt>
                <c:pt idx="38">
                  <c:v>2024-06</c:v>
                </c:pt>
                <c:pt idx="39">
                  <c:v>2024-07</c:v>
                </c:pt>
                <c:pt idx="40">
                  <c:v>2024-08</c:v>
                </c:pt>
                <c:pt idx="41">
                  <c:v>2024-09</c:v>
                </c:pt>
                <c:pt idx="42">
                  <c:v>2024-10</c:v>
                </c:pt>
                <c:pt idx="43">
                  <c:v>2024-11</c:v>
                </c:pt>
                <c:pt idx="44">
                  <c:v>2024-12</c:v>
                </c:pt>
                <c:pt idx="45">
                  <c:v>2025-01</c:v>
                </c:pt>
                <c:pt idx="46">
                  <c:v>2025-02</c:v>
                </c:pt>
                <c:pt idx="47">
                  <c:v>2025-03</c:v>
                </c:pt>
                <c:pt idx="48">
                  <c:v>2025-04</c:v>
                </c:pt>
                <c:pt idx="49">
                  <c:v>2025-05</c:v>
                </c:pt>
                <c:pt idx="50">
                  <c:v>2025-06</c:v>
                </c:pt>
                <c:pt idx="51">
                  <c:v>2025-07</c:v>
                </c:pt>
                <c:pt idx="52">
                  <c:v>2025-09</c:v>
                </c:pt>
                <c:pt idx="53">
                  <c:v>2025-10</c:v>
                </c:pt>
                <c:pt idx="54">
                  <c:v>2025-11</c:v>
                </c:pt>
                <c:pt idx="55">
                  <c:v>2025-12</c:v>
                </c:pt>
                <c:pt idx="56">
                  <c:v>2026-01</c:v>
                </c:pt>
                <c:pt idx="57">
                  <c:v>2026-02</c:v>
                </c:pt>
                <c:pt idx="58">
                  <c:v>2026-03</c:v>
                </c:pt>
                <c:pt idx="59">
                  <c:v>2026-04</c:v>
                </c:pt>
                <c:pt idx="60">
                  <c:v>2026-05</c:v>
                </c:pt>
                <c:pt idx="61">
                  <c:v>2026-06</c:v>
                </c:pt>
              </c:strCache>
            </c:strRef>
          </c:cat>
          <c:val>
            <c:numRef>
              <c:f>'Chart Data'!$E$2:$E$63</c:f>
              <c:numCache>
                <c:formatCode>General</c:formatCode>
                <c:ptCount val="62"/>
                <c:pt idx="1">
                  <c:v>179.05</c:v>
                </c:pt>
                <c:pt idx="2">
                  <c:v>174.13</c:v>
                </c:pt>
                <c:pt idx="3">
                  <c:v>0.25</c:v>
                </c:pt>
                <c:pt idx="4">
                  <c:v>39.77</c:v>
                </c:pt>
                <c:pt idx="5">
                  <c:v>167.44</c:v>
                </c:pt>
                <c:pt idx="6">
                  <c:v>68.52</c:v>
                </c:pt>
                <c:pt idx="7">
                  <c:v>37.96</c:v>
                </c:pt>
                <c:pt idx="9">
                  <c:v>37.83</c:v>
                </c:pt>
                <c:pt idx="11">
                  <c:v>48.67</c:v>
                </c:pt>
                <c:pt idx="14">
                  <c:v>147.77</c:v>
                </c:pt>
                <c:pt idx="15">
                  <c:v>70.11</c:v>
                </c:pt>
                <c:pt idx="16">
                  <c:v>8.63</c:v>
                </c:pt>
                <c:pt idx="20">
                  <c:v>13</c:v>
                </c:pt>
                <c:pt idx="21">
                  <c:v>140.64</c:v>
                </c:pt>
                <c:pt idx="23">
                  <c:v>54</c:v>
                </c:pt>
                <c:pt idx="26">
                  <c:v>40.05</c:v>
                </c:pt>
                <c:pt idx="27">
                  <c:v>76.31</c:v>
                </c:pt>
                <c:pt idx="28">
                  <c:v>196.86</c:v>
                </c:pt>
                <c:pt idx="29">
                  <c:v>39.82</c:v>
                </c:pt>
                <c:pt idx="30">
                  <c:v>38.16</c:v>
                </c:pt>
                <c:pt idx="32">
                  <c:v>515.39</c:v>
                </c:pt>
                <c:pt idx="33">
                  <c:v>175.74</c:v>
                </c:pt>
                <c:pt idx="34">
                  <c:v>84.05</c:v>
                </c:pt>
                <c:pt idx="35">
                  <c:v>179.76</c:v>
                </c:pt>
                <c:pt idx="37">
                  <c:v>125.46</c:v>
                </c:pt>
                <c:pt idx="39">
                  <c:v>57.78</c:v>
                </c:pt>
                <c:pt idx="41">
                  <c:v>84.64</c:v>
                </c:pt>
                <c:pt idx="43">
                  <c:v>86.07</c:v>
                </c:pt>
                <c:pt idx="44">
                  <c:v>80.69</c:v>
                </c:pt>
                <c:pt idx="45">
                  <c:v>232.74</c:v>
                </c:pt>
                <c:pt idx="47">
                  <c:v>22.56</c:v>
                </c:pt>
                <c:pt idx="49">
                  <c:v>72.27</c:v>
                </c:pt>
                <c:pt idx="50">
                  <c:v>31.65</c:v>
                </c:pt>
                <c:pt idx="51">
                  <c:v>33.09</c:v>
                </c:pt>
                <c:pt idx="52">
                  <c:v>44.84</c:v>
                </c:pt>
                <c:pt idx="53">
                  <c:v>90.9</c:v>
                </c:pt>
                <c:pt idx="54">
                  <c:v>38.8</c:v>
                </c:pt>
                <c:pt idx="55">
                  <c:v>93.49</c:v>
                </c:pt>
                <c:pt idx="56">
                  <c:v>246.08</c:v>
                </c:pt>
                <c:pt idx="57">
                  <c:v>15.96</c:v>
                </c:pt>
                <c:pt idx="59">
                  <c:v>88.63</c:v>
                </c:pt>
                <c:pt idx="60">
                  <c:v>6.9</c:v>
                </c:pt>
                <c:pt idx="61">
                  <c:v>0.53</c:v>
                </c:pt>
              </c:numCache>
            </c:numRef>
          </c:val>
        </c:ser>
        <c:ser>
          <c:idx val="1"/>
          <c:order val="1"/>
          <c:tx>
            <c:strRef>
              <c:f>'Chart Data'!F1</c:f>
              <c:strCache>
                <c:ptCount val="1"/>
                <c:pt idx="0">
                  <c:v>P/L -</c:v>
                </c:pt>
              </c:strCache>
            </c:strRef>
          </c:tx>
          <c:spPr>
            <a:solidFill>
              <a:srgbClr val="c0392b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Data'!$D$2:$D$63</c:f>
              <c:strCache>
                <c:ptCount val="62"/>
                <c:pt idx="0">
                  <c:v>2020-07</c:v>
                </c:pt>
                <c:pt idx="1">
                  <c:v>2020-08</c:v>
                </c:pt>
                <c:pt idx="2">
                  <c:v>2020-09</c:v>
                </c:pt>
                <c:pt idx="3">
                  <c:v>2020-10</c:v>
                </c:pt>
                <c:pt idx="4">
                  <c:v>2020-12</c:v>
                </c:pt>
                <c:pt idx="5">
                  <c:v>2021-01</c:v>
                </c:pt>
                <c:pt idx="6">
                  <c:v>2021-02</c:v>
                </c:pt>
                <c:pt idx="7">
                  <c:v>2021-03</c:v>
                </c:pt>
                <c:pt idx="8">
                  <c:v>2021-04</c:v>
                </c:pt>
                <c:pt idx="9">
                  <c:v>2021-05</c:v>
                </c:pt>
                <c:pt idx="10">
                  <c:v>2021-06</c:v>
                </c:pt>
                <c:pt idx="11">
                  <c:v>2021-07</c:v>
                </c:pt>
                <c:pt idx="12">
                  <c:v>2021-10</c:v>
                </c:pt>
                <c:pt idx="13">
                  <c:v>2021-11</c:v>
                </c:pt>
                <c:pt idx="14">
                  <c:v>2021-12</c:v>
                </c:pt>
                <c:pt idx="15">
                  <c:v>2022-01</c:v>
                </c:pt>
                <c:pt idx="16">
                  <c:v>2022-02</c:v>
                </c:pt>
                <c:pt idx="17">
                  <c:v>2022-03</c:v>
                </c:pt>
                <c:pt idx="18">
                  <c:v>2022-04</c:v>
                </c:pt>
                <c:pt idx="19">
                  <c:v>2022-05</c:v>
                </c:pt>
                <c:pt idx="20">
                  <c:v>2022-06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2023-10</c:v>
                </c:pt>
                <c:pt idx="31">
                  <c:v>2023-11</c:v>
                </c:pt>
                <c:pt idx="32">
                  <c:v>2023-12</c:v>
                </c:pt>
                <c:pt idx="33">
                  <c:v>2024-01</c:v>
                </c:pt>
                <c:pt idx="34">
                  <c:v>2024-02</c:v>
                </c:pt>
                <c:pt idx="35">
                  <c:v>2024-03</c:v>
                </c:pt>
                <c:pt idx="36">
                  <c:v>2024-04</c:v>
                </c:pt>
                <c:pt idx="37">
                  <c:v>2024-05</c:v>
                </c:pt>
                <c:pt idx="38">
                  <c:v>2024-06</c:v>
                </c:pt>
                <c:pt idx="39">
                  <c:v>2024-07</c:v>
                </c:pt>
                <c:pt idx="40">
                  <c:v>2024-08</c:v>
                </c:pt>
                <c:pt idx="41">
                  <c:v>2024-09</c:v>
                </c:pt>
                <c:pt idx="42">
                  <c:v>2024-10</c:v>
                </c:pt>
                <c:pt idx="43">
                  <c:v>2024-11</c:v>
                </c:pt>
                <c:pt idx="44">
                  <c:v>2024-12</c:v>
                </c:pt>
                <c:pt idx="45">
                  <c:v>2025-01</c:v>
                </c:pt>
                <c:pt idx="46">
                  <c:v>2025-02</c:v>
                </c:pt>
                <c:pt idx="47">
                  <c:v>2025-03</c:v>
                </c:pt>
                <c:pt idx="48">
                  <c:v>2025-04</c:v>
                </c:pt>
                <c:pt idx="49">
                  <c:v>2025-05</c:v>
                </c:pt>
                <c:pt idx="50">
                  <c:v>2025-06</c:v>
                </c:pt>
                <c:pt idx="51">
                  <c:v>2025-07</c:v>
                </c:pt>
                <c:pt idx="52">
                  <c:v>2025-09</c:v>
                </c:pt>
                <c:pt idx="53">
                  <c:v>2025-10</c:v>
                </c:pt>
                <c:pt idx="54">
                  <c:v>2025-11</c:v>
                </c:pt>
                <c:pt idx="55">
                  <c:v>2025-12</c:v>
                </c:pt>
                <c:pt idx="56">
                  <c:v>2026-01</c:v>
                </c:pt>
                <c:pt idx="57">
                  <c:v>2026-02</c:v>
                </c:pt>
                <c:pt idx="58">
                  <c:v>2026-03</c:v>
                </c:pt>
                <c:pt idx="59">
                  <c:v>2026-04</c:v>
                </c:pt>
                <c:pt idx="60">
                  <c:v>2026-05</c:v>
                </c:pt>
                <c:pt idx="61">
                  <c:v>2026-06</c:v>
                </c:pt>
              </c:strCache>
            </c:strRef>
          </c:cat>
          <c:val>
            <c:numRef>
              <c:f>'Chart Data'!$F$2:$F$63</c:f>
              <c:numCache>
                <c:formatCode>General</c:formatCode>
                <c:ptCount val="62"/>
                <c:pt idx="0">
                  <c:v>-2</c:v>
                </c:pt>
                <c:pt idx="8">
                  <c:v>-3</c:v>
                </c:pt>
                <c:pt idx="10">
                  <c:v>-22.75</c:v>
                </c:pt>
                <c:pt idx="12">
                  <c:v>-53.7</c:v>
                </c:pt>
                <c:pt idx="13">
                  <c:v>-57.26</c:v>
                </c:pt>
                <c:pt idx="17">
                  <c:v>-62.59</c:v>
                </c:pt>
                <c:pt idx="18">
                  <c:v>-94.9</c:v>
                </c:pt>
                <c:pt idx="19">
                  <c:v>-68.75</c:v>
                </c:pt>
                <c:pt idx="22">
                  <c:v>-30</c:v>
                </c:pt>
                <c:pt idx="24">
                  <c:v>-1.71</c:v>
                </c:pt>
                <c:pt idx="25">
                  <c:v>-178.74</c:v>
                </c:pt>
                <c:pt idx="31">
                  <c:v>-145.55</c:v>
                </c:pt>
                <c:pt idx="36">
                  <c:v>-14.45</c:v>
                </c:pt>
                <c:pt idx="38">
                  <c:v>-41.32</c:v>
                </c:pt>
                <c:pt idx="40">
                  <c:v>-43.64</c:v>
                </c:pt>
                <c:pt idx="42">
                  <c:v>-65.37</c:v>
                </c:pt>
                <c:pt idx="46">
                  <c:v>-123.82</c:v>
                </c:pt>
                <c:pt idx="48">
                  <c:v>-113.03</c:v>
                </c:pt>
                <c:pt idx="58">
                  <c:v>-22.43</c:v>
                </c:pt>
              </c:numCache>
            </c:numRef>
          </c:val>
        </c:ser>
        <c:gapWidth val="25"/>
        <c:overlap val="100"/>
        <c:axId val="41930206"/>
        <c:axId val="24143184"/>
      </c:barChart>
      <c:catAx>
        <c:axId val="41930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143184"/>
        <c:crosses val="autoZero"/>
        <c:auto val="1"/>
        <c:lblAlgn val="ctr"/>
        <c:lblOffset val="100"/>
        <c:noMultiLvlLbl val="0"/>
      </c:catAx>
      <c:valAx>
        <c:axId val="2414318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Units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193020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ROI by Season (%)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'Chart Data'!I1</c:f>
              <c:strCache>
                <c:ptCount val="1"/>
                <c:pt idx="0">
                  <c:v>ROI %</c:v>
                </c:pt>
              </c:strCache>
            </c:strRef>
          </c:tx>
          <c:spPr>
            <a:solidFill>
              <a:srgbClr val="b8860b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Data'!$H$2:$H$8</c:f>
              <c:strCache>
                <c:ptCount val="7"/>
                <c:pt idx="0">
                  <c:v>2020 Bubble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  <c:pt idx="5">
                  <c:v>2024-25</c:v>
                </c:pt>
                <c:pt idx="6">
                  <c:v>2026</c:v>
                </c:pt>
              </c:strCache>
            </c:strRef>
          </c:cat>
          <c:val>
            <c:numRef>
              <c:f>'Chart Data'!$I$2:$I$8</c:f>
              <c:numCache>
                <c:formatCode>General</c:formatCode>
                <c:ptCount val="7"/>
                <c:pt idx="0">
                  <c:v>130.9</c:v>
                </c:pt>
                <c:pt idx="1">
                  <c:v>16.1</c:v>
                </c:pt>
                <c:pt idx="2">
                  <c:v>-1.9</c:v>
                </c:pt>
                <c:pt idx="3">
                  <c:v>5.9</c:v>
                </c:pt>
                <c:pt idx="4">
                  <c:v>11.4</c:v>
                </c:pt>
                <c:pt idx="5">
                  <c:v>5.1</c:v>
                </c:pt>
                <c:pt idx="6">
                  <c:v>13.1</c:v>
                </c:pt>
              </c:numCache>
            </c:numRef>
          </c:val>
        </c:ser>
        <c:gapWidth val="150"/>
        <c:overlap val="0"/>
        <c:axId val="5018752"/>
        <c:axId val="84394545"/>
      </c:barChart>
      <c:catAx>
        <c:axId val="5018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394545"/>
        <c:crosses val="autoZero"/>
        <c:auto val="1"/>
        <c:lblAlgn val="ctr"/>
        <c:lblOffset val="100"/>
        <c:noMultiLvlLbl val="0"/>
      </c:catAx>
      <c:valAx>
        <c:axId val="8439454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ROI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01875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All-Time Drawdown (units below running peak)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'Chart Data'!L1</c:f>
              <c:strCache>
                <c:ptCount val="1"/>
                <c:pt idx="0">
                  <c:v>Drawdown (u)</c:v>
                </c:pt>
              </c:strCache>
            </c:strRef>
          </c:tx>
          <c:spPr>
            <a:solidFill>
              <a:srgbClr val="c0392b"/>
            </a:solidFill>
            <a:ln w="14040">
              <a:solidFill>
                <a:srgbClr val="c0392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Data'!$N$2:$N$1340</c:f>
              <c:strCache>
                <c:ptCount val="133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</c:strCache>
            </c:strRef>
          </c:cat>
          <c:val>
            <c:numRef>
              <c:f>'Chart Data'!$L$2:$L$1340</c:f>
              <c:numCache>
                <c:formatCode>General</c:formatCode>
                <c:ptCount val="1339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-6.5</c:v>
                </c:pt>
                <c:pt idx="5">
                  <c:v>0</c:v>
                </c:pt>
                <c:pt idx="6">
                  <c:v>-3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-1.5</c:v>
                </c:pt>
                <c:pt idx="11">
                  <c:v>-4</c:v>
                </c:pt>
                <c:pt idx="12">
                  <c:v>-7.5</c:v>
                </c:pt>
                <c:pt idx="13">
                  <c:v>0</c:v>
                </c:pt>
                <c:pt idx="14">
                  <c:v>0</c:v>
                </c:pt>
                <c:pt idx="15">
                  <c:v>-0.5</c:v>
                </c:pt>
                <c:pt idx="16">
                  <c:v>0</c:v>
                </c:pt>
                <c:pt idx="17">
                  <c:v>-2</c:v>
                </c:pt>
                <c:pt idx="18">
                  <c:v>-5</c:v>
                </c:pt>
                <c:pt idx="19">
                  <c:v>-11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-7</c:v>
                </c:pt>
                <c:pt idx="24">
                  <c:v>-5.4</c:v>
                </c:pt>
                <c:pt idx="25">
                  <c:v>-12.27</c:v>
                </c:pt>
                <c:pt idx="26">
                  <c:v>-15.77</c:v>
                </c:pt>
                <c:pt idx="27">
                  <c:v>0</c:v>
                </c:pt>
                <c:pt idx="28">
                  <c:v>-0.5</c:v>
                </c:pt>
                <c:pt idx="29">
                  <c:v>-8</c:v>
                </c:pt>
                <c:pt idx="30">
                  <c:v>-10.5</c:v>
                </c:pt>
                <c:pt idx="31">
                  <c:v>-8.5</c:v>
                </c:pt>
                <c:pt idx="32">
                  <c:v>-9.5</c:v>
                </c:pt>
                <c:pt idx="33">
                  <c:v>-10</c:v>
                </c:pt>
                <c:pt idx="34">
                  <c:v>-11.5</c:v>
                </c:pt>
                <c:pt idx="35">
                  <c:v>-5.75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-2.5</c:v>
                </c:pt>
                <c:pt idx="42">
                  <c:v>-3.5</c:v>
                </c:pt>
                <c:pt idx="43">
                  <c:v>0</c:v>
                </c:pt>
                <c:pt idx="44">
                  <c:v>-2</c:v>
                </c:pt>
                <c:pt idx="45">
                  <c:v>-5.5</c:v>
                </c:pt>
                <c:pt idx="46">
                  <c:v>-7</c:v>
                </c:pt>
                <c:pt idx="47">
                  <c:v>-9</c:v>
                </c:pt>
                <c:pt idx="48">
                  <c:v>-11</c:v>
                </c:pt>
                <c:pt idx="49">
                  <c:v>-16</c:v>
                </c:pt>
                <c:pt idx="50">
                  <c:v>-18.5</c:v>
                </c:pt>
                <c:pt idx="51">
                  <c:v>-10.87</c:v>
                </c:pt>
                <c:pt idx="52">
                  <c:v>-15.37</c:v>
                </c:pt>
                <c:pt idx="53">
                  <c:v>-3.99</c:v>
                </c:pt>
                <c:pt idx="54">
                  <c:v>-4.49</c:v>
                </c:pt>
                <c:pt idx="55">
                  <c:v>-10.99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-4.87</c:v>
                </c:pt>
                <c:pt idx="62">
                  <c:v>0</c:v>
                </c:pt>
                <c:pt idx="63">
                  <c:v>0</c:v>
                </c:pt>
                <c:pt idx="64">
                  <c:v>-12.5</c:v>
                </c:pt>
                <c:pt idx="65">
                  <c:v>-9</c:v>
                </c:pt>
                <c:pt idx="66">
                  <c:v>-4.5</c:v>
                </c:pt>
                <c:pt idx="67">
                  <c:v>-0.87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-4.5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-3</c:v>
                </c:pt>
                <c:pt idx="78">
                  <c:v>-3.87</c:v>
                </c:pt>
                <c:pt idx="79">
                  <c:v>-9.37</c:v>
                </c:pt>
                <c:pt idx="80">
                  <c:v>0</c:v>
                </c:pt>
                <c:pt idx="81">
                  <c:v>-7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-6</c:v>
                </c:pt>
                <c:pt idx="87">
                  <c:v>-11</c:v>
                </c:pt>
                <c:pt idx="88">
                  <c:v>0</c:v>
                </c:pt>
                <c:pt idx="89">
                  <c:v>0</c:v>
                </c:pt>
                <c:pt idx="90">
                  <c:v>-4.3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-2</c:v>
                </c:pt>
                <c:pt idx="95">
                  <c:v>-6.62</c:v>
                </c:pt>
                <c:pt idx="96">
                  <c:v>-12.62</c:v>
                </c:pt>
                <c:pt idx="97">
                  <c:v>-0.97</c:v>
                </c:pt>
                <c:pt idx="98">
                  <c:v>-9.47</c:v>
                </c:pt>
                <c:pt idx="99">
                  <c:v>-10.69</c:v>
                </c:pt>
                <c:pt idx="100">
                  <c:v>-16.19</c:v>
                </c:pt>
                <c:pt idx="101">
                  <c:v>-22.69</c:v>
                </c:pt>
                <c:pt idx="102">
                  <c:v>-20.81</c:v>
                </c:pt>
                <c:pt idx="103">
                  <c:v>-13.33</c:v>
                </c:pt>
                <c:pt idx="104">
                  <c:v>-23.33</c:v>
                </c:pt>
                <c:pt idx="105">
                  <c:v>-11.5</c:v>
                </c:pt>
                <c:pt idx="106">
                  <c:v>-6.12</c:v>
                </c:pt>
                <c:pt idx="107">
                  <c:v>-11.62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-8</c:v>
                </c:pt>
                <c:pt idx="112">
                  <c:v>-4.2</c:v>
                </c:pt>
                <c:pt idx="113">
                  <c:v>0</c:v>
                </c:pt>
                <c:pt idx="114">
                  <c:v>0</c:v>
                </c:pt>
                <c:pt idx="115">
                  <c:v>-2.5</c:v>
                </c:pt>
                <c:pt idx="116">
                  <c:v>0</c:v>
                </c:pt>
                <c:pt idx="117">
                  <c:v>-6</c:v>
                </c:pt>
                <c:pt idx="118">
                  <c:v>-16.5</c:v>
                </c:pt>
                <c:pt idx="119">
                  <c:v>-24.5</c:v>
                </c:pt>
                <c:pt idx="120">
                  <c:v>-14.75</c:v>
                </c:pt>
                <c:pt idx="121">
                  <c:v>-24.75</c:v>
                </c:pt>
                <c:pt idx="122">
                  <c:v>-25.25</c:v>
                </c:pt>
                <c:pt idx="123">
                  <c:v>-15.25</c:v>
                </c:pt>
                <c:pt idx="124">
                  <c:v>-3.75</c:v>
                </c:pt>
                <c:pt idx="125">
                  <c:v>-13.75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-9.5</c:v>
                </c:pt>
                <c:pt idx="132">
                  <c:v>-13.5</c:v>
                </c:pt>
                <c:pt idx="133">
                  <c:v>-9.87</c:v>
                </c:pt>
                <c:pt idx="134">
                  <c:v>-5.62</c:v>
                </c:pt>
                <c:pt idx="135">
                  <c:v>0</c:v>
                </c:pt>
                <c:pt idx="136">
                  <c:v>-8.5</c:v>
                </c:pt>
                <c:pt idx="137">
                  <c:v>-15.5</c:v>
                </c:pt>
                <c:pt idx="138">
                  <c:v>-27.5</c:v>
                </c:pt>
                <c:pt idx="139">
                  <c:v>-11.25</c:v>
                </c:pt>
                <c:pt idx="140">
                  <c:v>0</c:v>
                </c:pt>
                <c:pt idx="141">
                  <c:v>-8.5</c:v>
                </c:pt>
                <c:pt idx="142">
                  <c:v>-30</c:v>
                </c:pt>
                <c:pt idx="143">
                  <c:v>-28.25</c:v>
                </c:pt>
                <c:pt idx="144">
                  <c:v>-10.11</c:v>
                </c:pt>
                <c:pt idx="145">
                  <c:v>-21.61</c:v>
                </c:pt>
                <c:pt idx="146">
                  <c:v>-28.11</c:v>
                </c:pt>
                <c:pt idx="147">
                  <c:v>-20.51</c:v>
                </c:pt>
                <c:pt idx="148">
                  <c:v>-28.51</c:v>
                </c:pt>
                <c:pt idx="149">
                  <c:v>-13.76</c:v>
                </c:pt>
                <c:pt idx="150">
                  <c:v>-14.26</c:v>
                </c:pt>
                <c:pt idx="151">
                  <c:v>-31.26</c:v>
                </c:pt>
                <c:pt idx="152">
                  <c:v>-38.76</c:v>
                </c:pt>
                <c:pt idx="153">
                  <c:v>-29</c:v>
                </c:pt>
                <c:pt idx="154">
                  <c:v>-31.75</c:v>
                </c:pt>
                <c:pt idx="155">
                  <c:v>-35.75</c:v>
                </c:pt>
                <c:pt idx="156">
                  <c:v>-10.75</c:v>
                </c:pt>
                <c:pt idx="157">
                  <c:v>0</c:v>
                </c:pt>
                <c:pt idx="158">
                  <c:v>0</c:v>
                </c:pt>
                <c:pt idx="159">
                  <c:v>-5.25</c:v>
                </c:pt>
                <c:pt idx="160">
                  <c:v>-32.25</c:v>
                </c:pt>
                <c:pt idx="161">
                  <c:v>-24.42</c:v>
                </c:pt>
                <c:pt idx="162">
                  <c:v>-21.29</c:v>
                </c:pt>
                <c:pt idx="163">
                  <c:v>-17.55</c:v>
                </c:pt>
                <c:pt idx="164">
                  <c:v>0</c:v>
                </c:pt>
                <c:pt idx="165">
                  <c:v>-13.22</c:v>
                </c:pt>
                <c:pt idx="166">
                  <c:v>-30.72</c:v>
                </c:pt>
                <c:pt idx="167">
                  <c:v>-31.12</c:v>
                </c:pt>
                <c:pt idx="168">
                  <c:v>-45.37</c:v>
                </c:pt>
                <c:pt idx="169">
                  <c:v>-41.87</c:v>
                </c:pt>
                <c:pt idx="170">
                  <c:v>-54.21</c:v>
                </c:pt>
                <c:pt idx="171">
                  <c:v>-61.21</c:v>
                </c:pt>
                <c:pt idx="172">
                  <c:v>-47.5</c:v>
                </c:pt>
                <c:pt idx="173">
                  <c:v>-42</c:v>
                </c:pt>
                <c:pt idx="174">
                  <c:v>-33.75</c:v>
                </c:pt>
                <c:pt idx="175">
                  <c:v>-15.87</c:v>
                </c:pt>
                <c:pt idx="176">
                  <c:v>0</c:v>
                </c:pt>
                <c:pt idx="177">
                  <c:v>0</c:v>
                </c:pt>
                <c:pt idx="178">
                  <c:v>-13</c:v>
                </c:pt>
                <c:pt idx="179">
                  <c:v>-36</c:v>
                </c:pt>
                <c:pt idx="180">
                  <c:v>-25.97</c:v>
                </c:pt>
                <c:pt idx="181">
                  <c:v>-19.97</c:v>
                </c:pt>
                <c:pt idx="182">
                  <c:v>-28.47</c:v>
                </c:pt>
                <c:pt idx="183">
                  <c:v>0</c:v>
                </c:pt>
                <c:pt idx="184">
                  <c:v>-0.5</c:v>
                </c:pt>
                <c:pt idx="185">
                  <c:v>-10.6</c:v>
                </c:pt>
                <c:pt idx="186">
                  <c:v>-11.6</c:v>
                </c:pt>
                <c:pt idx="187">
                  <c:v>-4.47</c:v>
                </c:pt>
                <c:pt idx="188">
                  <c:v>-7.84</c:v>
                </c:pt>
                <c:pt idx="189">
                  <c:v>-21.84</c:v>
                </c:pt>
                <c:pt idx="190">
                  <c:v>-23.68</c:v>
                </c:pt>
                <c:pt idx="191">
                  <c:v>-22.18</c:v>
                </c:pt>
                <c:pt idx="192">
                  <c:v>-28.68</c:v>
                </c:pt>
                <c:pt idx="193">
                  <c:v>-17.18</c:v>
                </c:pt>
                <c:pt idx="194">
                  <c:v>-11.93</c:v>
                </c:pt>
                <c:pt idx="195">
                  <c:v>-6.18</c:v>
                </c:pt>
                <c:pt idx="196">
                  <c:v>-18.68</c:v>
                </c:pt>
                <c:pt idx="197">
                  <c:v>-16.43</c:v>
                </c:pt>
                <c:pt idx="198">
                  <c:v>0</c:v>
                </c:pt>
                <c:pt idx="199">
                  <c:v>0</c:v>
                </c:pt>
                <c:pt idx="200">
                  <c:v>-2.87</c:v>
                </c:pt>
                <c:pt idx="201">
                  <c:v>-2.37</c:v>
                </c:pt>
                <c:pt idx="202">
                  <c:v>-17.37</c:v>
                </c:pt>
                <c:pt idx="203">
                  <c:v>-32.37</c:v>
                </c:pt>
                <c:pt idx="204">
                  <c:v>-29.87</c:v>
                </c:pt>
                <c:pt idx="205">
                  <c:v>-40.37</c:v>
                </c:pt>
                <c:pt idx="206">
                  <c:v>-32.49</c:v>
                </c:pt>
                <c:pt idx="207">
                  <c:v>-32</c:v>
                </c:pt>
                <c:pt idx="208">
                  <c:v>-25.5</c:v>
                </c:pt>
                <c:pt idx="209">
                  <c:v>-15.5</c:v>
                </c:pt>
                <c:pt idx="210">
                  <c:v>0</c:v>
                </c:pt>
                <c:pt idx="211">
                  <c:v>-11.5</c:v>
                </c:pt>
                <c:pt idx="212">
                  <c:v>-10</c:v>
                </c:pt>
                <c:pt idx="213">
                  <c:v>-14</c:v>
                </c:pt>
                <c:pt idx="214">
                  <c:v>-19</c:v>
                </c:pt>
                <c:pt idx="215">
                  <c:v>-12.5</c:v>
                </c:pt>
                <c:pt idx="216">
                  <c:v>-24</c:v>
                </c:pt>
                <c:pt idx="217">
                  <c:v>-1.3</c:v>
                </c:pt>
                <c:pt idx="218">
                  <c:v>-5.8</c:v>
                </c:pt>
                <c:pt idx="219">
                  <c:v>-7.8</c:v>
                </c:pt>
                <c:pt idx="220">
                  <c:v>-11.3</c:v>
                </c:pt>
                <c:pt idx="221">
                  <c:v>-21.8</c:v>
                </c:pt>
                <c:pt idx="222">
                  <c:v>-29.8</c:v>
                </c:pt>
                <c:pt idx="223">
                  <c:v>-28.82</c:v>
                </c:pt>
                <c:pt idx="224">
                  <c:v>-33.82</c:v>
                </c:pt>
                <c:pt idx="225">
                  <c:v>-38.82</c:v>
                </c:pt>
                <c:pt idx="226">
                  <c:v>-43.82</c:v>
                </c:pt>
                <c:pt idx="227">
                  <c:v>-48.82</c:v>
                </c:pt>
                <c:pt idx="228">
                  <c:v>-53.82</c:v>
                </c:pt>
                <c:pt idx="229">
                  <c:v>-52.62</c:v>
                </c:pt>
                <c:pt idx="230">
                  <c:v>-58.62</c:v>
                </c:pt>
                <c:pt idx="231">
                  <c:v>-56.62</c:v>
                </c:pt>
                <c:pt idx="232">
                  <c:v>-52.62</c:v>
                </c:pt>
                <c:pt idx="233">
                  <c:v>-43.62</c:v>
                </c:pt>
                <c:pt idx="234">
                  <c:v>-50.62</c:v>
                </c:pt>
                <c:pt idx="235">
                  <c:v>-48.37</c:v>
                </c:pt>
                <c:pt idx="236">
                  <c:v>-22.52</c:v>
                </c:pt>
                <c:pt idx="237">
                  <c:v>-25.52</c:v>
                </c:pt>
                <c:pt idx="238">
                  <c:v>-20.52</c:v>
                </c:pt>
                <c:pt idx="239">
                  <c:v>-5.7</c:v>
                </c:pt>
                <c:pt idx="240">
                  <c:v>-7.95</c:v>
                </c:pt>
                <c:pt idx="241">
                  <c:v>-8.45</c:v>
                </c:pt>
                <c:pt idx="242">
                  <c:v>-16.95</c:v>
                </c:pt>
                <c:pt idx="243">
                  <c:v>-9.45</c:v>
                </c:pt>
                <c:pt idx="244">
                  <c:v>-15.95</c:v>
                </c:pt>
                <c:pt idx="245">
                  <c:v>-10.45</c:v>
                </c:pt>
                <c:pt idx="246">
                  <c:v>-4.45</c:v>
                </c:pt>
                <c:pt idx="247">
                  <c:v>-16.45</c:v>
                </c:pt>
                <c:pt idx="248">
                  <c:v>-31.45</c:v>
                </c:pt>
                <c:pt idx="249">
                  <c:v>-27.35</c:v>
                </c:pt>
                <c:pt idx="250">
                  <c:v>-35.85</c:v>
                </c:pt>
                <c:pt idx="251">
                  <c:v>-44.85</c:v>
                </c:pt>
                <c:pt idx="252">
                  <c:v>-59.35</c:v>
                </c:pt>
                <c:pt idx="253">
                  <c:v>-61.65</c:v>
                </c:pt>
                <c:pt idx="254">
                  <c:v>-66.15</c:v>
                </c:pt>
                <c:pt idx="255">
                  <c:v>-72.9</c:v>
                </c:pt>
                <c:pt idx="256">
                  <c:v>-72.1</c:v>
                </c:pt>
                <c:pt idx="257">
                  <c:v>-68.48</c:v>
                </c:pt>
                <c:pt idx="258">
                  <c:v>-59.54</c:v>
                </c:pt>
                <c:pt idx="259">
                  <c:v>-66.14</c:v>
                </c:pt>
                <c:pt idx="260">
                  <c:v>-61.76</c:v>
                </c:pt>
                <c:pt idx="261">
                  <c:v>-69.83</c:v>
                </c:pt>
                <c:pt idx="262">
                  <c:v>-70.4</c:v>
                </c:pt>
                <c:pt idx="263">
                  <c:v>-79.4</c:v>
                </c:pt>
                <c:pt idx="264">
                  <c:v>-66.8</c:v>
                </c:pt>
                <c:pt idx="265">
                  <c:v>-73.8</c:v>
                </c:pt>
                <c:pt idx="266">
                  <c:v>-75.8</c:v>
                </c:pt>
                <c:pt idx="267">
                  <c:v>-85.42</c:v>
                </c:pt>
                <c:pt idx="268">
                  <c:v>-94.26</c:v>
                </c:pt>
                <c:pt idx="269">
                  <c:v>-100.13</c:v>
                </c:pt>
                <c:pt idx="270">
                  <c:v>-102.25</c:v>
                </c:pt>
                <c:pt idx="271">
                  <c:v>-96</c:v>
                </c:pt>
                <c:pt idx="272">
                  <c:v>-111</c:v>
                </c:pt>
                <c:pt idx="273">
                  <c:v>-105.75</c:v>
                </c:pt>
                <c:pt idx="274">
                  <c:v>-118.59</c:v>
                </c:pt>
                <c:pt idx="275">
                  <c:v>-108.8</c:v>
                </c:pt>
                <c:pt idx="276">
                  <c:v>-97.8</c:v>
                </c:pt>
                <c:pt idx="277">
                  <c:v>-107.3</c:v>
                </c:pt>
                <c:pt idx="278">
                  <c:v>-121.7</c:v>
                </c:pt>
                <c:pt idx="279">
                  <c:v>-123.3</c:v>
                </c:pt>
                <c:pt idx="280">
                  <c:v>-134.75</c:v>
                </c:pt>
                <c:pt idx="281">
                  <c:v>-156.75</c:v>
                </c:pt>
                <c:pt idx="282">
                  <c:v>-118.91</c:v>
                </c:pt>
                <c:pt idx="283">
                  <c:v>-112.41</c:v>
                </c:pt>
                <c:pt idx="284">
                  <c:v>-122.21</c:v>
                </c:pt>
                <c:pt idx="285">
                  <c:v>-125.71</c:v>
                </c:pt>
                <c:pt idx="286">
                  <c:v>-106.61</c:v>
                </c:pt>
                <c:pt idx="287">
                  <c:v>-101.1</c:v>
                </c:pt>
                <c:pt idx="288">
                  <c:v>-109.85</c:v>
                </c:pt>
                <c:pt idx="289">
                  <c:v>-95.35</c:v>
                </c:pt>
                <c:pt idx="290">
                  <c:v>-95.6</c:v>
                </c:pt>
                <c:pt idx="291">
                  <c:v>-73.7</c:v>
                </c:pt>
                <c:pt idx="292">
                  <c:v>-70.22</c:v>
                </c:pt>
                <c:pt idx="293">
                  <c:v>-91.42</c:v>
                </c:pt>
                <c:pt idx="294">
                  <c:v>-68.92</c:v>
                </c:pt>
                <c:pt idx="295">
                  <c:v>-43.26</c:v>
                </c:pt>
                <c:pt idx="296">
                  <c:v>-69.26</c:v>
                </c:pt>
                <c:pt idx="297">
                  <c:v>-81.26</c:v>
                </c:pt>
                <c:pt idx="298">
                  <c:v>-85.42</c:v>
                </c:pt>
                <c:pt idx="299">
                  <c:v>-88.72</c:v>
                </c:pt>
                <c:pt idx="300">
                  <c:v>-87.92</c:v>
                </c:pt>
                <c:pt idx="301">
                  <c:v>-18.29</c:v>
                </c:pt>
                <c:pt idx="302">
                  <c:v>-39.79</c:v>
                </c:pt>
                <c:pt idx="303">
                  <c:v>0</c:v>
                </c:pt>
                <c:pt idx="304">
                  <c:v>-3.5</c:v>
                </c:pt>
                <c:pt idx="305">
                  <c:v>-1</c:v>
                </c:pt>
                <c:pt idx="306">
                  <c:v>-24.5</c:v>
                </c:pt>
                <c:pt idx="307">
                  <c:v>-41</c:v>
                </c:pt>
                <c:pt idx="308">
                  <c:v>-3</c:v>
                </c:pt>
                <c:pt idx="309">
                  <c:v>-8.25</c:v>
                </c:pt>
                <c:pt idx="310">
                  <c:v>0</c:v>
                </c:pt>
                <c:pt idx="311">
                  <c:v>-18</c:v>
                </c:pt>
                <c:pt idx="312">
                  <c:v>-21.5</c:v>
                </c:pt>
                <c:pt idx="313">
                  <c:v>0</c:v>
                </c:pt>
                <c:pt idx="314">
                  <c:v>-5.4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-3.1</c:v>
                </c:pt>
                <c:pt idx="319">
                  <c:v>-13.35</c:v>
                </c:pt>
                <c:pt idx="320">
                  <c:v>-20.85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-18.3</c:v>
                </c:pt>
                <c:pt idx="325">
                  <c:v>-9.75</c:v>
                </c:pt>
                <c:pt idx="326">
                  <c:v>-37.25</c:v>
                </c:pt>
                <c:pt idx="327">
                  <c:v>-78.25</c:v>
                </c:pt>
                <c:pt idx="328">
                  <c:v>-68.5</c:v>
                </c:pt>
                <c:pt idx="329">
                  <c:v>-64.51</c:v>
                </c:pt>
                <c:pt idx="330">
                  <c:v>-52.8</c:v>
                </c:pt>
                <c:pt idx="331">
                  <c:v>-66.8</c:v>
                </c:pt>
                <c:pt idx="332">
                  <c:v>-81.4</c:v>
                </c:pt>
                <c:pt idx="333">
                  <c:v>-91.35</c:v>
                </c:pt>
                <c:pt idx="334">
                  <c:v>-98.1</c:v>
                </c:pt>
                <c:pt idx="335">
                  <c:v>-73.37</c:v>
                </c:pt>
                <c:pt idx="336">
                  <c:v>-95.62</c:v>
                </c:pt>
                <c:pt idx="337">
                  <c:v>-100.12</c:v>
                </c:pt>
                <c:pt idx="338">
                  <c:v>-109.99</c:v>
                </c:pt>
                <c:pt idx="339">
                  <c:v>-79.74</c:v>
                </c:pt>
                <c:pt idx="340">
                  <c:v>-72.99</c:v>
                </c:pt>
                <c:pt idx="341">
                  <c:v>-90.74</c:v>
                </c:pt>
                <c:pt idx="342">
                  <c:v>-89.46</c:v>
                </c:pt>
                <c:pt idx="343">
                  <c:v>-113.96</c:v>
                </c:pt>
                <c:pt idx="344">
                  <c:v>-122.16</c:v>
                </c:pt>
                <c:pt idx="345">
                  <c:v>-91.41</c:v>
                </c:pt>
                <c:pt idx="346">
                  <c:v>-89.91</c:v>
                </c:pt>
                <c:pt idx="347">
                  <c:v>-96.01</c:v>
                </c:pt>
                <c:pt idx="348">
                  <c:v>-91.2</c:v>
                </c:pt>
                <c:pt idx="349">
                  <c:v>-100.27</c:v>
                </c:pt>
                <c:pt idx="350">
                  <c:v>-86.87</c:v>
                </c:pt>
                <c:pt idx="351">
                  <c:v>-70.88</c:v>
                </c:pt>
                <c:pt idx="352">
                  <c:v>-84.48</c:v>
                </c:pt>
                <c:pt idx="353">
                  <c:v>-94.23</c:v>
                </c:pt>
                <c:pt idx="354">
                  <c:v>-96.93</c:v>
                </c:pt>
                <c:pt idx="355">
                  <c:v>-106.93</c:v>
                </c:pt>
                <c:pt idx="356">
                  <c:v>-101.33</c:v>
                </c:pt>
                <c:pt idx="357">
                  <c:v>-87.43</c:v>
                </c:pt>
                <c:pt idx="358">
                  <c:v>-91.73</c:v>
                </c:pt>
                <c:pt idx="359">
                  <c:v>-105.98</c:v>
                </c:pt>
                <c:pt idx="360">
                  <c:v>-98.78</c:v>
                </c:pt>
                <c:pt idx="361">
                  <c:v>-94.28</c:v>
                </c:pt>
                <c:pt idx="362">
                  <c:v>-112.38</c:v>
                </c:pt>
                <c:pt idx="363">
                  <c:v>-102.13</c:v>
                </c:pt>
                <c:pt idx="364">
                  <c:v>-95.23</c:v>
                </c:pt>
                <c:pt idx="365">
                  <c:v>-105.33</c:v>
                </c:pt>
                <c:pt idx="366">
                  <c:v>-121.73</c:v>
                </c:pt>
                <c:pt idx="367">
                  <c:v>-111.33</c:v>
                </c:pt>
                <c:pt idx="368">
                  <c:v>-109.13</c:v>
                </c:pt>
                <c:pt idx="369">
                  <c:v>-120.83</c:v>
                </c:pt>
                <c:pt idx="370">
                  <c:v>-144.33</c:v>
                </c:pt>
                <c:pt idx="371">
                  <c:v>-142.93</c:v>
                </c:pt>
                <c:pt idx="372">
                  <c:v>-138.63</c:v>
                </c:pt>
                <c:pt idx="373">
                  <c:v>-161.03</c:v>
                </c:pt>
                <c:pt idx="374">
                  <c:v>-167.53</c:v>
                </c:pt>
                <c:pt idx="375">
                  <c:v>-132.03</c:v>
                </c:pt>
                <c:pt idx="376">
                  <c:v>-147.03</c:v>
                </c:pt>
                <c:pt idx="377">
                  <c:v>-104.33</c:v>
                </c:pt>
                <c:pt idx="378">
                  <c:v>-125.83</c:v>
                </c:pt>
                <c:pt idx="379">
                  <c:v>-128.72</c:v>
                </c:pt>
                <c:pt idx="380">
                  <c:v>-158.02</c:v>
                </c:pt>
                <c:pt idx="381">
                  <c:v>-168.52</c:v>
                </c:pt>
                <c:pt idx="382">
                  <c:v>-193.42</c:v>
                </c:pt>
                <c:pt idx="383">
                  <c:v>-178.72</c:v>
                </c:pt>
                <c:pt idx="384">
                  <c:v>-173.32</c:v>
                </c:pt>
                <c:pt idx="385">
                  <c:v>-157.92</c:v>
                </c:pt>
                <c:pt idx="386">
                  <c:v>-155.22</c:v>
                </c:pt>
                <c:pt idx="387">
                  <c:v>-158.97</c:v>
                </c:pt>
                <c:pt idx="388">
                  <c:v>-177.97</c:v>
                </c:pt>
                <c:pt idx="389">
                  <c:v>-177.37</c:v>
                </c:pt>
                <c:pt idx="390">
                  <c:v>-179.37</c:v>
                </c:pt>
                <c:pt idx="391">
                  <c:v>-169.12</c:v>
                </c:pt>
                <c:pt idx="392">
                  <c:v>-164.22</c:v>
                </c:pt>
                <c:pt idx="393">
                  <c:v>-171.37</c:v>
                </c:pt>
                <c:pt idx="394">
                  <c:v>-139.02</c:v>
                </c:pt>
                <c:pt idx="395">
                  <c:v>-162.02</c:v>
                </c:pt>
                <c:pt idx="396">
                  <c:v>-167.92</c:v>
                </c:pt>
                <c:pt idx="397">
                  <c:v>-183.32</c:v>
                </c:pt>
                <c:pt idx="398">
                  <c:v>-161.97</c:v>
                </c:pt>
                <c:pt idx="399">
                  <c:v>-167.97</c:v>
                </c:pt>
                <c:pt idx="400">
                  <c:v>-193.97</c:v>
                </c:pt>
                <c:pt idx="401">
                  <c:v>-207.97</c:v>
                </c:pt>
                <c:pt idx="402">
                  <c:v>-194.37</c:v>
                </c:pt>
                <c:pt idx="403">
                  <c:v>-203.17</c:v>
                </c:pt>
                <c:pt idx="404">
                  <c:v>-213.87</c:v>
                </c:pt>
                <c:pt idx="405">
                  <c:v>-212.07</c:v>
                </c:pt>
                <c:pt idx="406">
                  <c:v>-203.12</c:v>
                </c:pt>
                <c:pt idx="407">
                  <c:v>-217.12</c:v>
                </c:pt>
                <c:pt idx="408">
                  <c:v>-224.82</c:v>
                </c:pt>
                <c:pt idx="409">
                  <c:v>-209.97</c:v>
                </c:pt>
                <c:pt idx="410">
                  <c:v>-225.47</c:v>
                </c:pt>
                <c:pt idx="411">
                  <c:v>-191.77</c:v>
                </c:pt>
                <c:pt idx="412">
                  <c:v>-204.77</c:v>
                </c:pt>
                <c:pt idx="413">
                  <c:v>-224.77</c:v>
                </c:pt>
                <c:pt idx="414">
                  <c:v>-208.67</c:v>
                </c:pt>
                <c:pt idx="415">
                  <c:v>-195.97</c:v>
                </c:pt>
                <c:pt idx="416">
                  <c:v>-193.77</c:v>
                </c:pt>
                <c:pt idx="417">
                  <c:v>-199.47</c:v>
                </c:pt>
                <c:pt idx="418">
                  <c:v>-214.97</c:v>
                </c:pt>
                <c:pt idx="419">
                  <c:v>-225.22</c:v>
                </c:pt>
                <c:pt idx="420">
                  <c:v>-236.22</c:v>
                </c:pt>
                <c:pt idx="421">
                  <c:v>-250.22</c:v>
                </c:pt>
                <c:pt idx="422">
                  <c:v>-265.22</c:v>
                </c:pt>
                <c:pt idx="423">
                  <c:v>-262.82</c:v>
                </c:pt>
                <c:pt idx="424">
                  <c:v>-258.22</c:v>
                </c:pt>
                <c:pt idx="425">
                  <c:v>-275.22</c:v>
                </c:pt>
                <c:pt idx="426">
                  <c:v>-291.22</c:v>
                </c:pt>
                <c:pt idx="427">
                  <c:v>-291.22</c:v>
                </c:pt>
                <c:pt idx="428">
                  <c:v>-291.22</c:v>
                </c:pt>
                <c:pt idx="429">
                  <c:v>-290.22</c:v>
                </c:pt>
                <c:pt idx="430">
                  <c:v>-302.22</c:v>
                </c:pt>
                <c:pt idx="431">
                  <c:v>-303.02</c:v>
                </c:pt>
                <c:pt idx="432">
                  <c:v>-316.02</c:v>
                </c:pt>
                <c:pt idx="433">
                  <c:v>-317.02</c:v>
                </c:pt>
                <c:pt idx="434">
                  <c:v>-325.02</c:v>
                </c:pt>
                <c:pt idx="435">
                  <c:v>-335.02</c:v>
                </c:pt>
                <c:pt idx="436">
                  <c:v>-345.02</c:v>
                </c:pt>
                <c:pt idx="437">
                  <c:v>-343.02</c:v>
                </c:pt>
                <c:pt idx="438">
                  <c:v>-338.52</c:v>
                </c:pt>
                <c:pt idx="439">
                  <c:v>-344.52</c:v>
                </c:pt>
                <c:pt idx="440">
                  <c:v>-350.52</c:v>
                </c:pt>
                <c:pt idx="441">
                  <c:v>-344.52</c:v>
                </c:pt>
                <c:pt idx="442">
                  <c:v>-328.32</c:v>
                </c:pt>
                <c:pt idx="443">
                  <c:v>-332.32</c:v>
                </c:pt>
                <c:pt idx="444">
                  <c:v>-339.32</c:v>
                </c:pt>
                <c:pt idx="445">
                  <c:v>-344.32</c:v>
                </c:pt>
                <c:pt idx="446">
                  <c:v>-351.32</c:v>
                </c:pt>
                <c:pt idx="447">
                  <c:v>-333.57</c:v>
                </c:pt>
                <c:pt idx="448">
                  <c:v>-331.57</c:v>
                </c:pt>
                <c:pt idx="449">
                  <c:v>-321.87</c:v>
                </c:pt>
                <c:pt idx="450">
                  <c:v>-323.17</c:v>
                </c:pt>
                <c:pt idx="451">
                  <c:v>-332.17</c:v>
                </c:pt>
                <c:pt idx="452">
                  <c:v>-329.77</c:v>
                </c:pt>
                <c:pt idx="453">
                  <c:v>-341.77</c:v>
                </c:pt>
                <c:pt idx="454">
                  <c:v>-318.57</c:v>
                </c:pt>
                <c:pt idx="455">
                  <c:v>-319.8</c:v>
                </c:pt>
                <c:pt idx="456">
                  <c:v>-307.81</c:v>
                </c:pt>
                <c:pt idx="457">
                  <c:v>-314.7</c:v>
                </c:pt>
                <c:pt idx="458">
                  <c:v>-313.18</c:v>
                </c:pt>
                <c:pt idx="459">
                  <c:v>-331</c:v>
                </c:pt>
                <c:pt idx="460">
                  <c:v>-338.92</c:v>
                </c:pt>
                <c:pt idx="461">
                  <c:v>-301.34</c:v>
                </c:pt>
                <c:pt idx="462">
                  <c:v>-309.22</c:v>
                </c:pt>
                <c:pt idx="463">
                  <c:v>-279.22</c:v>
                </c:pt>
                <c:pt idx="464">
                  <c:v>-257.97</c:v>
                </c:pt>
                <c:pt idx="465">
                  <c:v>-177.6</c:v>
                </c:pt>
                <c:pt idx="466">
                  <c:v>-183.92</c:v>
                </c:pt>
                <c:pt idx="467">
                  <c:v>-177.93</c:v>
                </c:pt>
                <c:pt idx="468">
                  <c:v>-204.76</c:v>
                </c:pt>
                <c:pt idx="469">
                  <c:v>-177.71</c:v>
                </c:pt>
                <c:pt idx="470">
                  <c:v>-149.22</c:v>
                </c:pt>
                <c:pt idx="471">
                  <c:v>-139.86</c:v>
                </c:pt>
                <c:pt idx="472">
                  <c:v>-153.85</c:v>
                </c:pt>
                <c:pt idx="473">
                  <c:v>-162.39</c:v>
                </c:pt>
                <c:pt idx="474">
                  <c:v>-161.28</c:v>
                </c:pt>
                <c:pt idx="475">
                  <c:v>-203.98</c:v>
                </c:pt>
                <c:pt idx="476">
                  <c:v>-229.32</c:v>
                </c:pt>
                <c:pt idx="477">
                  <c:v>-242.72</c:v>
                </c:pt>
                <c:pt idx="478">
                  <c:v>-245.61</c:v>
                </c:pt>
                <c:pt idx="479">
                  <c:v>-222.29</c:v>
                </c:pt>
                <c:pt idx="480">
                  <c:v>-219.34</c:v>
                </c:pt>
                <c:pt idx="481">
                  <c:v>-218.8</c:v>
                </c:pt>
                <c:pt idx="482">
                  <c:v>-227.59</c:v>
                </c:pt>
                <c:pt idx="483">
                  <c:v>-208.28</c:v>
                </c:pt>
                <c:pt idx="484">
                  <c:v>-224.54</c:v>
                </c:pt>
                <c:pt idx="485">
                  <c:v>-199.53</c:v>
                </c:pt>
                <c:pt idx="486">
                  <c:v>-212.28</c:v>
                </c:pt>
                <c:pt idx="487">
                  <c:v>-203.01</c:v>
                </c:pt>
                <c:pt idx="488">
                  <c:v>-180.86</c:v>
                </c:pt>
                <c:pt idx="489">
                  <c:v>-196.97</c:v>
                </c:pt>
                <c:pt idx="490">
                  <c:v>-186.59</c:v>
                </c:pt>
                <c:pt idx="491">
                  <c:v>-201.05</c:v>
                </c:pt>
                <c:pt idx="492">
                  <c:v>-199.51</c:v>
                </c:pt>
                <c:pt idx="493">
                  <c:v>-193.66</c:v>
                </c:pt>
                <c:pt idx="494">
                  <c:v>-222.97</c:v>
                </c:pt>
                <c:pt idx="495">
                  <c:v>-207.93</c:v>
                </c:pt>
                <c:pt idx="496">
                  <c:v>-208.71</c:v>
                </c:pt>
                <c:pt idx="497">
                  <c:v>-203.05</c:v>
                </c:pt>
                <c:pt idx="498">
                  <c:v>-178.19</c:v>
                </c:pt>
                <c:pt idx="499">
                  <c:v>-201.4</c:v>
                </c:pt>
                <c:pt idx="500">
                  <c:v>-217.69</c:v>
                </c:pt>
                <c:pt idx="501">
                  <c:v>-216.13</c:v>
                </c:pt>
                <c:pt idx="502">
                  <c:v>-194.33</c:v>
                </c:pt>
                <c:pt idx="503">
                  <c:v>-218.96</c:v>
                </c:pt>
                <c:pt idx="504">
                  <c:v>-213.66</c:v>
                </c:pt>
                <c:pt idx="505">
                  <c:v>-231.94</c:v>
                </c:pt>
                <c:pt idx="506">
                  <c:v>-205.54</c:v>
                </c:pt>
                <c:pt idx="507">
                  <c:v>-209.27</c:v>
                </c:pt>
                <c:pt idx="508">
                  <c:v>-224.3</c:v>
                </c:pt>
                <c:pt idx="509">
                  <c:v>-242.38</c:v>
                </c:pt>
                <c:pt idx="510">
                  <c:v>-139.9</c:v>
                </c:pt>
                <c:pt idx="511">
                  <c:v>-158.25</c:v>
                </c:pt>
                <c:pt idx="512">
                  <c:v>-170.12</c:v>
                </c:pt>
                <c:pt idx="513">
                  <c:v>-176.56</c:v>
                </c:pt>
                <c:pt idx="514">
                  <c:v>-169.19</c:v>
                </c:pt>
                <c:pt idx="515">
                  <c:v>-188.79</c:v>
                </c:pt>
                <c:pt idx="516">
                  <c:v>-148.94</c:v>
                </c:pt>
                <c:pt idx="517">
                  <c:v>-174.43</c:v>
                </c:pt>
                <c:pt idx="518">
                  <c:v>-180.93</c:v>
                </c:pt>
                <c:pt idx="519">
                  <c:v>-187.24</c:v>
                </c:pt>
                <c:pt idx="520">
                  <c:v>-195.19</c:v>
                </c:pt>
                <c:pt idx="521">
                  <c:v>-145.9</c:v>
                </c:pt>
                <c:pt idx="522">
                  <c:v>-162.27</c:v>
                </c:pt>
                <c:pt idx="523">
                  <c:v>-175.48</c:v>
                </c:pt>
                <c:pt idx="524">
                  <c:v>-178.08</c:v>
                </c:pt>
                <c:pt idx="525">
                  <c:v>-153.93</c:v>
                </c:pt>
                <c:pt idx="526">
                  <c:v>-142.83</c:v>
                </c:pt>
                <c:pt idx="527">
                  <c:v>-135.79</c:v>
                </c:pt>
                <c:pt idx="528">
                  <c:v>-132.45</c:v>
                </c:pt>
                <c:pt idx="529">
                  <c:v>-142.91</c:v>
                </c:pt>
                <c:pt idx="530">
                  <c:v>-161.84</c:v>
                </c:pt>
                <c:pt idx="531">
                  <c:v>-175.25</c:v>
                </c:pt>
                <c:pt idx="532">
                  <c:v>-154.09</c:v>
                </c:pt>
                <c:pt idx="533">
                  <c:v>-176.08</c:v>
                </c:pt>
                <c:pt idx="534">
                  <c:v>-136.34</c:v>
                </c:pt>
                <c:pt idx="535">
                  <c:v>-97.42</c:v>
                </c:pt>
                <c:pt idx="536">
                  <c:v>-79.94</c:v>
                </c:pt>
                <c:pt idx="537">
                  <c:v>-111.93</c:v>
                </c:pt>
                <c:pt idx="538">
                  <c:v>-100.28</c:v>
                </c:pt>
                <c:pt idx="539">
                  <c:v>-120.16</c:v>
                </c:pt>
                <c:pt idx="540">
                  <c:v>-108.63</c:v>
                </c:pt>
                <c:pt idx="541">
                  <c:v>-139.75</c:v>
                </c:pt>
                <c:pt idx="542">
                  <c:v>-152.23</c:v>
                </c:pt>
                <c:pt idx="543">
                  <c:v>-162.45</c:v>
                </c:pt>
                <c:pt idx="544">
                  <c:v>-169.45</c:v>
                </c:pt>
                <c:pt idx="545">
                  <c:v>-147.36</c:v>
                </c:pt>
                <c:pt idx="546">
                  <c:v>-138.06</c:v>
                </c:pt>
                <c:pt idx="547">
                  <c:v>-73.98</c:v>
                </c:pt>
                <c:pt idx="548">
                  <c:v>-103.68</c:v>
                </c:pt>
                <c:pt idx="549">
                  <c:v>-106.41</c:v>
                </c:pt>
                <c:pt idx="550">
                  <c:v>-117.83</c:v>
                </c:pt>
                <c:pt idx="551">
                  <c:v>-114.88</c:v>
                </c:pt>
                <c:pt idx="552">
                  <c:v>-139.47</c:v>
                </c:pt>
                <c:pt idx="553">
                  <c:v>-134.66</c:v>
                </c:pt>
                <c:pt idx="554">
                  <c:v>-152.18</c:v>
                </c:pt>
                <c:pt idx="555">
                  <c:v>-156.27</c:v>
                </c:pt>
                <c:pt idx="556">
                  <c:v>-155.64</c:v>
                </c:pt>
                <c:pt idx="557">
                  <c:v>-171.57</c:v>
                </c:pt>
                <c:pt idx="558">
                  <c:v>-200.87</c:v>
                </c:pt>
                <c:pt idx="559">
                  <c:v>-169.66</c:v>
                </c:pt>
                <c:pt idx="560">
                  <c:v>-186.8</c:v>
                </c:pt>
                <c:pt idx="561">
                  <c:v>-189.17</c:v>
                </c:pt>
                <c:pt idx="562">
                  <c:v>-196.01</c:v>
                </c:pt>
                <c:pt idx="563">
                  <c:v>-215</c:v>
                </c:pt>
                <c:pt idx="564">
                  <c:v>-231</c:v>
                </c:pt>
                <c:pt idx="565">
                  <c:v>-223.08</c:v>
                </c:pt>
                <c:pt idx="566">
                  <c:v>-234.23</c:v>
                </c:pt>
                <c:pt idx="567">
                  <c:v>-245.74</c:v>
                </c:pt>
                <c:pt idx="568">
                  <c:v>-261.45</c:v>
                </c:pt>
                <c:pt idx="569">
                  <c:v>-271.45</c:v>
                </c:pt>
                <c:pt idx="570">
                  <c:v>-295.79</c:v>
                </c:pt>
                <c:pt idx="571">
                  <c:v>-278.78</c:v>
                </c:pt>
                <c:pt idx="572">
                  <c:v>-297.24</c:v>
                </c:pt>
                <c:pt idx="573">
                  <c:v>-293.83</c:v>
                </c:pt>
                <c:pt idx="574">
                  <c:v>-271.39</c:v>
                </c:pt>
                <c:pt idx="575">
                  <c:v>-294.48</c:v>
                </c:pt>
                <c:pt idx="576">
                  <c:v>-306.61</c:v>
                </c:pt>
                <c:pt idx="577">
                  <c:v>-315.04</c:v>
                </c:pt>
                <c:pt idx="578">
                  <c:v>-334.38</c:v>
                </c:pt>
                <c:pt idx="579">
                  <c:v>-323.99</c:v>
                </c:pt>
                <c:pt idx="580">
                  <c:v>-320.41</c:v>
                </c:pt>
                <c:pt idx="581">
                  <c:v>-333.02</c:v>
                </c:pt>
                <c:pt idx="582">
                  <c:v>-352.28</c:v>
                </c:pt>
                <c:pt idx="583">
                  <c:v>-306.92</c:v>
                </c:pt>
                <c:pt idx="584">
                  <c:v>-288.98</c:v>
                </c:pt>
                <c:pt idx="585">
                  <c:v>-292.34</c:v>
                </c:pt>
                <c:pt idx="586">
                  <c:v>-308.44</c:v>
                </c:pt>
                <c:pt idx="587">
                  <c:v>-324.08</c:v>
                </c:pt>
                <c:pt idx="588">
                  <c:v>-330.94</c:v>
                </c:pt>
                <c:pt idx="589">
                  <c:v>-339.89</c:v>
                </c:pt>
                <c:pt idx="590">
                  <c:v>-355.97</c:v>
                </c:pt>
                <c:pt idx="591">
                  <c:v>-377.99</c:v>
                </c:pt>
                <c:pt idx="592">
                  <c:v>-368.84</c:v>
                </c:pt>
                <c:pt idx="593">
                  <c:v>-374.01</c:v>
                </c:pt>
                <c:pt idx="594">
                  <c:v>-350.95</c:v>
                </c:pt>
                <c:pt idx="595">
                  <c:v>-323.25</c:v>
                </c:pt>
                <c:pt idx="596">
                  <c:v>-321.69</c:v>
                </c:pt>
                <c:pt idx="597">
                  <c:v>-326.61</c:v>
                </c:pt>
                <c:pt idx="598">
                  <c:v>-304.93</c:v>
                </c:pt>
                <c:pt idx="599">
                  <c:v>-311.37</c:v>
                </c:pt>
                <c:pt idx="600">
                  <c:v>-329.69</c:v>
                </c:pt>
                <c:pt idx="601">
                  <c:v>-315.35</c:v>
                </c:pt>
                <c:pt idx="602">
                  <c:v>-326.96</c:v>
                </c:pt>
                <c:pt idx="603">
                  <c:v>-353.16</c:v>
                </c:pt>
                <c:pt idx="604">
                  <c:v>-294.13</c:v>
                </c:pt>
                <c:pt idx="605">
                  <c:v>-325.63</c:v>
                </c:pt>
                <c:pt idx="606">
                  <c:v>-339.71</c:v>
                </c:pt>
                <c:pt idx="607">
                  <c:v>-316.79</c:v>
                </c:pt>
                <c:pt idx="608">
                  <c:v>-312.95</c:v>
                </c:pt>
                <c:pt idx="609">
                  <c:v>-294.33</c:v>
                </c:pt>
                <c:pt idx="610">
                  <c:v>-298.68</c:v>
                </c:pt>
                <c:pt idx="611">
                  <c:v>-307.18</c:v>
                </c:pt>
                <c:pt idx="612">
                  <c:v>-299.29</c:v>
                </c:pt>
                <c:pt idx="613">
                  <c:v>-275.35</c:v>
                </c:pt>
                <c:pt idx="614">
                  <c:v>-294.35</c:v>
                </c:pt>
                <c:pt idx="615">
                  <c:v>-296.45</c:v>
                </c:pt>
                <c:pt idx="616">
                  <c:v>-299.45</c:v>
                </c:pt>
                <c:pt idx="617">
                  <c:v>-305.45</c:v>
                </c:pt>
                <c:pt idx="618">
                  <c:v>-305.1</c:v>
                </c:pt>
                <c:pt idx="619">
                  <c:v>-260.06</c:v>
                </c:pt>
                <c:pt idx="620">
                  <c:v>-242.57</c:v>
                </c:pt>
                <c:pt idx="621">
                  <c:v>-243.52</c:v>
                </c:pt>
                <c:pt idx="622">
                  <c:v>-246.52</c:v>
                </c:pt>
                <c:pt idx="623">
                  <c:v>-243.02</c:v>
                </c:pt>
                <c:pt idx="624">
                  <c:v>-233.42</c:v>
                </c:pt>
                <c:pt idx="625">
                  <c:v>-239.32</c:v>
                </c:pt>
                <c:pt idx="626">
                  <c:v>-255.32</c:v>
                </c:pt>
                <c:pt idx="627">
                  <c:v>-269.22</c:v>
                </c:pt>
                <c:pt idx="628">
                  <c:v>-286.72</c:v>
                </c:pt>
                <c:pt idx="629">
                  <c:v>-283.63</c:v>
                </c:pt>
                <c:pt idx="630">
                  <c:v>-280.01</c:v>
                </c:pt>
                <c:pt idx="631">
                  <c:v>-228.1</c:v>
                </c:pt>
                <c:pt idx="632">
                  <c:v>-218.09</c:v>
                </c:pt>
                <c:pt idx="633">
                  <c:v>-220.94</c:v>
                </c:pt>
                <c:pt idx="634">
                  <c:v>-223.07</c:v>
                </c:pt>
                <c:pt idx="635">
                  <c:v>-218.02</c:v>
                </c:pt>
                <c:pt idx="636">
                  <c:v>-220.83</c:v>
                </c:pt>
                <c:pt idx="637">
                  <c:v>-225.51</c:v>
                </c:pt>
                <c:pt idx="638">
                  <c:v>-236.01</c:v>
                </c:pt>
                <c:pt idx="639">
                  <c:v>-232.93</c:v>
                </c:pt>
                <c:pt idx="640">
                  <c:v>-217.93</c:v>
                </c:pt>
                <c:pt idx="641">
                  <c:v>-165.09</c:v>
                </c:pt>
                <c:pt idx="642">
                  <c:v>-172.88</c:v>
                </c:pt>
                <c:pt idx="643">
                  <c:v>-176.09</c:v>
                </c:pt>
                <c:pt idx="644">
                  <c:v>-141.02</c:v>
                </c:pt>
                <c:pt idx="645">
                  <c:v>-129.72</c:v>
                </c:pt>
                <c:pt idx="646">
                  <c:v>-140.94</c:v>
                </c:pt>
                <c:pt idx="647">
                  <c:v>-122.19</c:v>
                </c:pt>
                <c:pt idx="648">
                  <c:v>-133.09</c:v>
                </c:pt>
                <c:pt idx="649">
                  <c:v>-134.6</c:v>
                </c:pt>
                <c:pt idx="650">
                  <c:v>-129.55</c:v>
                </c:pt>
                <c:pt idx="651">
                  <c:v>-112.62</c:v>
                </c:pt>
                <c:pt idx="652">
                  <c:v>-119.82</c:v>
                </c:pt>
                <c:pt idx="653">
                  <c:v>-108.27</c:v>
                </c:pt>
                <c:pt idx="654">
                  <c:v>-117.27</c:v>
                </c:pt>
                <c:pt idx="655">
                  <c:v>-103.72</c:v>
                </c:pt>
                <c:pt idx="656">
                  <c:v>-90.07</c:v>
                </c:pt>
                <c:pt idx="657">
                  <c:v>-90.18</c:v>
                </c:pt>
                <c:pt idx="658">
                  <c:v>-39.3</c:v>
                </c:pt>
                <c:pt idx="659">
                  <c:v>-23.81</c:v>
                </c:pt>
                <c:pt idx="660">
                  <c:v>-21.16</c:v>
                </c:pt>
                <c:pt idx="661">
                  <c:v>0</c:v>
                </c:pt>
                <c:pt idx="662">
                  <c:v>-5.51</c:v>
                </c:pt>
                <c:pt idx="663">
                  <c:v>-17.51</c:v>
                </c:pt>
                <c:pt idx="664">
                  <c:v>-30.51</c:v>
                </c:pt>
                <c:pt idx="665">
                  <c:v>0</c:v>
                </c:pt>
                <c:pt idx="666">
                  <c:v>-7.5</c:v>
                </c:pt>
                <c:pt idx="667">
                  <c:v>-15.05</c:v>
                </c:pt>
                <c:pt idx="668">
                  <c:v>-12.31</c:v>
                </c:pt>
                <c:pt idx="669">
                  <c:v>0</c:v>
                </c:pt>
                <c:pt idx="670">
                  <c:v>-25.6</c:v>
                </c:pt>
                <c:pt idx="671">
                  <c:v>-33.78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-18.9</c:v>
                </c:pt>
                <c:pt idx="678">
                  <c:v>-34.82</c:v>
                </c:pt>
                <c:pt idx="679">
                  <c:v>-12.22</c:v>
                </c:pt>
                <c:pt idx="680">
                  <c:v>-21.49</c:v>
                </c:pt>
                <c:pt idx="681">
                  <c:v>-35.49</c:v>
                </c:pt>
                <c:pt idx="682">
                  <c:v>-77.84</c:v>
                </c:pt>
                <c:pt idx="683">
                  <c:v>-87.88</c:v>
                </c:pt>
                <c:pt idx="684">
                  <c:v>-127.58</c:v>
                </c:pt>
                <c:pt idx="685">
                  <c:v>-122.04</c:v>
                </c:pt>
                <c:pt idx="686">
                  <c:v>-139.45</c:v>
                </c:pt>
                <c:pt idx="687">
                  <c:v>-148.5</c:v>
                </c:pt>
                <c:pt idx="688">
                  <c:v>-157.1</c:v>
                </c:pt>
                <c:pt idx="689">
                  <c:v>-165.5</c:v>
                </c:pt>
                <c:pt idx="690">
                  <c:v>-151.87</c:v>
                </c:pt>
                <c:pt idx="691">
                  <c:v>-151.18</c:v>
                </c:pt>
                <c:pt idx="692">
                  <c:v>-150.99</c:v>
                </c:pt>
                <c:pt idx="693">
                  <c:v>-167.83</c:v>
                </c:pt>
                <c:pt idx="694">
                  <c:v>-170.2</c:v>
                </c:pt>
                <c:pt idx="695">
                  <c:v>-184</c:v>
                </c:pt>
                <c:pt idx="696">
                  <c:v>-203.19</c:v>
                </c:pt>
                <c:pt idx="697">
                  <c:v>-214.61</c:v>
                </c:pt>
                <c:pt idx="698">
                  <c:v>-213.88</c:v>
                </c:pt>
                <c:pt idx="699">
                  <c:v>-224.5</c:v>
                </c:pt>
                <c:pt idx="700">
                  <c:v>-243.18</c:v>
                </c:pt>
                <c:pt idx="701">
                  <c:v>-259.08</c:v>
                </c:pt>
                <c:pt idx="702">
                  <c:v>-269.86</c:v>
                </c:pt>
                <c:pt idx="703">
                  <c:v>-224.48</c:v>
                </c:pt>
                <c:pt idx="704">
                  <c:v>-224.55</c:v>
                </c:pt>
                <c:pt idx="705">
                  <c:v>-227.55</c:v>
                </c:pt>
                <c:pt idx="706">
                  <c:v>-185.92</c:v>
                </c:pt>
                <c:pt idx="707">
                  <c:v>-196.84</c:v>
                </c:pt>
                <c:pt idx="708">
                  <c:v>-213.44</c:v>
                </c:pt>
                <c:pt idx="709">
                  <c:v>-225.94</c:v>
                </c:pt>
                <c:pt idx="710">
                  <c:v>-220.88</c:v>
                </c:pt>
                <c:pt idx="711">
                  <c:v>-222.78</c:v>
                </c:pt>
                <c:pt idx="712">
                  <c:v>-259.38</c:v>
                </c:pt>
                <c:pt idx="713">
                  <c:v>-276.04</c:v>
                </c:pt>
                <c:pt idx="714">
                  <c:v>-310.82</c:v>
                </c:pt>
                <c:pt idx="715">
                  <c:v>-299.02</c:v>
                </c:pt>
                <c:pt idx="716">
                  <c:v>-315.13</c:v>
                </c:pt>
                <c:pt idx="717">
                  <c:v>-307.23</c:v>
                </c:pt>
                <c:pt idx="718">
                  <c:v>-273.42</c:v>
                </c:pt>
                <c:pt idx="719">
                  <c:v>-220.67</c:v>
                </c:pt>
                <c:pt idx="720">
                  <c:v>-251.37</c:v>
                </c:pt>
                <c:pt idx="721">
                  <c:v>-251.2</c:v>
                </c:pt>
                <c:pt idx="722">
                  <c:v>-93.3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-26</c:v>
                </c:pt>
                <c:pt idx="729">
                  <c:v>-17.32</c:v>
                </c:pt>
                <c:pt idx="730">
                  <c:v>-7.03</c:v>
                </c:pt>
                <c:pt idx="731">
                  <c:v>-30.49</c:v>
                </c:pt>
                <c:pt idx="732">
                  <c:v>-0.61</c:v>
                </c:pt>
                <c:pt idx="733">
                  <c:v>0</c:v>
                </c:pt>
                <c:pt idx="734">
                  <c:v>-6.5</c:v>
                </c:pt>
                <c:pt idx="735">
                  <c:v>-10.82</c:v>
                </c:pt>
                <c:pt idx="736">
                  <c:v>-31.12</c:v>
                </c:pt>
                <c:pt idx="737">
                  <c:v>-43.4</c:v>
                </c:pt>
                <c:pt idx="738">
                  <c:v>-50.66</c:v>
                </c:pt>
                <c:pt idx="739">
                  <c:v>0</c:v>
                </c:pt>
                <c:pt idx="740">
                  <c:v>-6.38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-17.25</c:v>
                </c:pt>
                <c:pt idx="745">
                  <c:v>-25.47</c:v>
                </c:pt>
                <c:pt idx="746">
                  <c:v>0</c:v>
                </c:pt>
                <c:pt idx="747">
                  <c:v>-10.51</c:v>
                </c:pt>
                <c:pt idx="748">
                  <c:v>-31.36</c:v>
                </c:pt>
                <c:pt idx="749">
                  <c:v>-24.09</c:v>
                </c:pt>
                <c:pt idx="750">
                  <c:v>-35.26</c:v>
                </c:pt>
                <c:pt idx="751">
                  <c:v>-49.33</c:v>
                </c:pt>
                <c:pt idx="752">
                  <c:v>-63.83</c:v>
                </c:pt>
                <c:pt idx="753">
                  <c:v>-20.9</c:v>
                </c:pt>
                <c:pt idx="754">
                  <c:v>0</c:v>
                </c:pt>
                <c:pt idx="755">
                  <c:v>-16.78</c:v>
                </c:pt>
                <c:pt idx="756">
                  <c:v>0</c:v>
                </c:pt>
                <c:pt idx="757">
                  <c:v>0</c:v>
                </c:pt>
                <c:pt idx="758">
                  <c:v>-25.71</c:v>
                </c:pt>
                <c:pt idx="759">
                  <c:v>-17.37</c:v>
                </c:pt>
                <c:pt idx="760">
                  <c:v>-44.57</c:v>
                </c:pt>
                <c:pt idx="761">
                  <c:v>0</c:v>
                </c:pt>
                <c:pt idx="762">
                  <c:v>0</c:v>
                </c:pt>
                <c:pt idx="763">
                  <c:v>-9.75</c:v>
                </c:pt>
                <c:pt idx="764">
                  <c:v>-22.27</c:v>
                </c:pt>
                <c:pt idx="765">
                  <c:v>-32.45</c:v>
                </c:pt>
                <c:pt idx="766">
                  <c:v>-46.25</c:v>
                </c:pt>
                <c:pt idx="767">
                  <c:v>-54.25</c:v>
                </c:pt>
                <c:pt idx="768">
                  <c:v>-62.22</c:v>
                </c:pt>
                <c:pt idx="769">
                  <c:v>0</c:v>
                </c:pt>
                <c:pt idx="770">
                  <c:v>-5.55</c:v>
                </c:pt>
                <c:pt idx="771">
                  <c:v>0</c:v>
                </c:pt>
                <c:pt idx="772">
                  <c:v>-22.88</c:v>
                </c:pt>
                <c:pt idx="773">
                  <c:v>-53.04</c:v>
                </c:pt>
                <c:pt idx="774">
                  <c:v>-29.79</c:v>
                </c:pt>
                <c:pt idx="775">
                  <c:v>-48.19</c:v>
                </c:pt>
                <c:pt idx="776">
                  <c:v>-36.35</c:v>
                </c:pt>
                <c:pt idx="777">
                  <c:v>-44.17</c:v>
                </c:pt>
                <c:pt idx="778">
                  <c:v>-45.67</c:v>
                </c:pt>
                <c:pt idx="779">
                  <c:v>-57.9</c:v>
                </c:pt>
                <c:pt idx="780">
                  <c:v>-67.9</c:v>
                </c:pt>
                <c:pt idx="781">
                  <c:v>-38.46</c:v>
                </c:pt>
                <c:pt idx="782">
                  <c:v>-18.85</c:v>
                </c:pt>
                <c:pt idx="783">
                  <c:v>-22.44</c:v>
                </c:pt>
                <c:pt idx="784">
                  <c:v>0</c:v>
                </c:pt>
                <c:pt idx="785">
                  <c:v>0</c:v>
                </c:pt>
                <c:pt idx="786">
                  <c:v>-16.1</c:v>
                </c:pt>
                <c:pt idx="787">
                  <c:v>-6.92</c:v>
                </c:pt>
                <c:pt idx="788">
                  <c:v>-27.56</c:v>
                </c:pt>
                <c:pt idx="789">
                  <c:v>-25.03</c:v>
                </c:pt>
                <c:pt idx="790">
                  <c:v>-29.63</c:v>
                </c:pt>
                <c:pt idx="791">
                  <c:v>-47.03</c:v>
                </c:pt>
                <c:pt idx="792">
                  <c:v>-40.61</c:v>
                </c:pt>
                <c:pt idx="793">
                  <c:v>-46.14</c:v>
                </c:pt>
                <c:pt idx="794">
                  <c:v>-73.94</c:v>
                </c:pt>
                <c:pt idx="795">
                  <c:v>-98.44</c:v>
                </c:pt>
                <c:pt idx="796">
                  <c:v>-109.04</c:v>
                </c:pt>
                <c:pt idx="797">
                  <c:v>-62.13</c:v>
                </c:pt>
                <c:pt idx="798">
                  <c:v>-81.88</c:v>
                </c:pt>
                <c:pt idx="799">
                  <c:v>-40.76</c:v>
                </c:pt>
                <c:pt idx="800">
                  <c:v>-12.84</c:v>
                </c:pt>
                <c:pt idx="801">
                  <c:v>0</c:v>
                </c:pt>
                <c:pt idx="802">
                  <c:v>0</c:v>
                </c:pt>
                <c:pt idx="803">
                  <c:v>-22.68</c:v>
                </c:pt>
                <c:pt idx="804">
                  <c:v>-46.48</c:v>
                </c:pt>
                <c:pt idx="805">
                  <c:v>-40.3</c:v>
                </c:pt>
                <c:pt idx="806">
                  <c:v>-40.24</c:v>
                </c:pt>
                <c:pt idx="807">
                  <c:v>-29.7</c:v>
                </c:pt>
                <c:pt idx="808">
                  <c:v>-54.01</c:v>
                </c:pt>
                <c:pt idx="809">
                  <c:v>-36.35</c:v>
                </c:pt>
                <c:pt idx="810">
                  <c:v>0</c:v>
                </c:pt>
                <c:pt idx="811">
                  <c:v>-19</c:v>
                </c:pt>
                <c:pt idx="812">
                  <c:v>0</c:v>
                </c:pt>
                <c:pt idx="813">
                  <c:v>0</c:v>
                </c:pt>
                <c:pt idx="814">
                  <c:v>-11.35</c:v>
                </c:pt>
                <c:pt idx="815">
                  <c:v>-21.51</c:v>
                </c:pt>
                <c:pt idx="816">
                  <c:v>-47.59</c:v>
                </c:pt>
                <c:pt idx="817">
                  <c:v>0</c:v>
                </c:pt>
                <c:pt idx="818">
                  <c:v>-22.3</c:v>
                </c:pt>
                <c:pt idx="819">
                  <c:v>-4.06</c:v>
                </c:pt>
                <c:pt idx="820">
                  <c:v>-14.07</c:v>
                </c:pt>
                <c:pt idx="821">
                  <c:v>-15.47</c:v>
                </c:pt>
                <c:pt idx="822">
                  <c:v>-3.49</c:v>
                </c:pt>
                <c:pt idx="823">
                  <c:v>-39.89</c:v>
                </c:pt>
                <c:pt idx="824">
                  <c:v>0</c:v>
                </c:pt>
                <c:pt idx="825">
                  <c:v>-20.15</c:v>
                </c:pt>
                <c:pt idx="826">
                  <c:v>-14.98</c:v>
                </c:pt>
                <c:pt idx="827">
                  <c:v>-34.44</c:v>
                </c:pt>
                <c:pt idx="828">
                  <c:v>-4.24</c:v>
                </c:pt>
                <c:pt idx="829">
                  <c:v>-11.09</c:v>
                </c:pt>
                <c:pt idx="830">
                  <c:v>-14.1</c:v>
                </c:pt>
                <c:pt idx="831">
                  <c:v>-17.31</c:v>
                </c:pt>
                <c:pt idx="832">
                  <c:v>-39.31</c:v>
                </c:pt>
                <c:pt idx="833">
                  <c:v>-46.13</c:v>
                </c:pt>
                <c:pt idx="834">
                  <c:v>-61.31</c:v>
                </c:pt>
                <c:pt idx="835">
                  <c:v>-94.31</c:v>
                </c:pt>
                <c:pt idx="836">
                  <c:v>-99.81</c:v>
                </c:pt>
                <c:pt idx="837">
                  <c:v>-93.14</c:v>
                </c:pt>
                <c:pt idx="838">
                  <c:v>-84.78</c:v>
                </c:pt>
                <c:pt idx="839">
                  <c:v>-93.77</c:v>
                </c:pt>
                <c:pt idx="840">
                  <c:v>-54.15</c:v>
                </c:pt>
                <c:pt idx="841">
                  <c:v>-35.33</c:v>
                </c:pt>
                <c:pt idx="842">
                  <c:v>-33.58</c:v>
                </c:pt>
                <c:pt idx="843">
                  <c:v>-53.58</c:v>
                </c:pt>
                <c:pt idx="844">
                  <c:v>-47.89</c:v>
                </c:pt>
                <c:pt idx="845">
                  <c:v>-60.19</c:v>
                </c:pt>
                <c:pt idx="846">
                  <c:v>-68.53</c:v>
                </c:pt>
                <c:pt idx="847">
                  <c:v>-69.09</c:v>
                </c:pt>
                <c:pt idx="848">
                  <c:v>-79.59</c:v>
                </c:pt>
                <c:pt idx="849">
                  <c:v>-81.84</c:v>
                </c:pt>
                <c:pt idx="850">
                  <c:v>-89.84</c:v>
                </c:pt>
                <c:pt idx="851">
                  <c:v>-45.64</c:v>
                </c:pt>
                <c:pt idx="852">
                  <c:v>-1.05</c:v>
                </c:pt>
                <c:pt idx="853">
                  <c:v>0</c:v>
                </c:pt>
                <c:pt idx="854">
                  <c:v>-3.2</c:v>
                </c:pt>
                <c:pt idx="855">
                  <c:v>-13.2</c:v>
                </c:pt>
                <c:pt idx="856">
                  <c:v>-12.64</c:v>
                </c:pt>
                <c:pt idx="857">
                  <c:v>0</c:v>
                </c:pt>
                <c:pt idx="858">
                  <c:v>0</c:v>
                </c:pt>
                <c:pt idx="859">
                  <c:v>-8.24</c:v>
                </c:pt>
                <c:pt idx="860">
                  <c:v>-8.66</c:v>
                </c:pt>
                <c:pt idx="861">
                  <c:v>-15.21</c:v>
                </c:pt>
                <c:pt idx="862">
                  <c:v>-11.71</c:v>
                </c:pt>
                <c:pt idx="863">
                  <c:v>-1.46</c:v>
                </c:pt>
                <c:pt idx="864">
                  <c:v>0</c:v>
                </c:pt>
                <c:pt idx="865">
                  <c:v>-12.2</c:v>
                </c:pt>
                <c:pt idx="866">
                  <c:v>-4.94</c:v>
                </c:pt>
                <c:pt idx="867">
                  <c:v>-4.86</c:v>
                </c:pt>
                <c:pt idx="868">
                  <c:v>0</c:v>
                </c:pt>
                <c:pt idx="869">
                  <c:v>-14.51</c:v>
                </c:pt>
                <c:pt idx="870">
                  <c:v>-10.12</c:v>
                </c:pt>
                <c:pt idx="871">
                  <c:v>-33.78</c:v>
                </c:pt>
                <c:pt idx="872">
                  <c:v>-31.7</c:v>
                </c:pt>
                <c:pt idx="873">
                  <c:v>-43.71</c:v>
                </c:pt>
                <c:pt idx="874">
                  <c:v>-47.53</c:v>
                </c:pt>
                <c:pt idx="875">
                  <c:v>-66.53</c:v>
                </c:pt>
                <c:pt idx="876">
                  <c:v>-60.16</c:v>
                </c:pt>
                <c:pt idx="877">
                  <c:v>-57.67</c:v>
                </c:pt>
                <c:pt idx="878">
                  <c:v>-40.27</c:v>
                </c:pt>
                <c:pt idx="879">
                  <c:v>-43.27</c:v>
                </c:pt>
                <c:pt idx="880">
                  <c:v>-62.47</c:v>
                </c:pt>
                <c:pt idx="881">
                  <c:v>-59.25</c:v>
                </c:pt>
                <c:pt idx="882">
                  <c:v>-62.05</c:v>
                </c:pt>
                <c:pt idx="883">
                  <c:v>-59.5</c:v>
                </c:pt>
                <c:pt idx="884">
                  <c:v>-79</c:v>
                </c:pt>
                <c:pt idx="885">
                  <c:v>-76.51</c:v>
                </c:pt>
                <c:pt idx="886">
                  <c:v>-79.51</c:v>
                </c:pt>
                <c:pt idx="887">
                  <c:v>-77.02</c:v>
                </c:pt>
                <c:pt idx="888">
                  <c:v>-84.02</c:v>
                </c:pt>
                <c:pt idx="889">
                  <c:v>-85.84</c:v>
                </c:pt>
                <c:pt idx="890">
                  <c:v>-76.74</c:v>
                </c:pt>
                <c:pt idx="891">
                  <c:v>-75.1</c:v>
                </c:pt>
                <c:pt idx="892">
                  <c:v>-69.7</c:v>
                </c:pt>
                <c:pt idx="893">
                  <c:v>-44.8</c:v>
                </c:pt>
                <c:pt idx="894">
                  <c:v>-59.68</c:v>
                </c:pt>
                <c:pt idx="895">
                  <c:v>-67.74</c:v>
                </c:pt>
                <c:pt idx="896">
                  <c:v>-72.38</c:v>
                </c:pt>
                <c:pt idx="897">
                  <c:v>-54.13</c:v>
                </c:pt>
                <c:pt idx="898">
                  <c:v>-58.53</c:v>
                </c:pt>
                <c:pt idx="899">
                  <c:v>-51.23</c:v>
                </c:pt>
                <c:pt idx="900">
                  <c:v>-46.87</c:v>
                </c:pt>
                <c:pt idx="901">
                  <c:v>-46.84</c:v>
                </c:pt>
                <c:pt idx="902">
                  <c:v>-41.17</c:v>
                </c:pt>
                <c:pt idx="903">
                  <c:v>-44.01</c:v>
                </c:pt>
                <c:pt idx="904">
                  <c:v>-46.35</c:v>
                </c:pt>
                <c:pt idx="905">
                  <c:v>-32.83</c:v>
                </c:pt>
                <c:pt idx="906">
                  <c:v>-32.43</c:v>
                </c:pt>
                <c:pt idx="907">
                  <c:v>-30.67</c:v>
                </c:pt>
                <c:pt idx="908">
                  <c:v>-39.67</c:v>
                </c:pt>
                <c:pt idx="909">
                  <c:v>-36.78</c:v>
                </c:pt>
                <c:pt idx="910">
                  <c:v>-39.8</c:v>
                </c:pt>
                <c:pt idx="911">
                  <c:v>-49.3</c:v>
                </c:pt>
                <c:pt idx="912">
                  <c:v>-17.12</c:v>
                </c:pt>
                <c:pt idx="913">
                  <c:v>-17.32</c:v>
                </c:pt>
                <c:pt idx="914">
                  <c:v>-23.82</c:v>
                </c:pt>
                <c:pt idx="915">
                  <c:v>-36.04</c:v>
                </c:pt>
                <c:pt idx="916">
                  <c:v>-44.34</c:v>
                </c:pt>
                <c:pt idx="917">
                  <c:v>-42.94</c:v>
                </c:pt>
                <c:pt idx="918">
                  <c:v>-54.14</c:v>
                </c:pt>
                <c:pt idx="919">
                  <c:v>-63.14</c:v>
                </c:pt>
                <c:pt idx="920">
                  <c:v>-72.64</c:v>
                </c:pt>
                <c:pt idx="921">
                  <c:v>-71.51</c:v>
                </c:pt>
                <c:pt idx="922">
                  <c:v>-61.41</c:v>
                </c:pt>
                <c:pt idx="923">
                  <c:v>-61.41</c:v>
                </c:pt>
                <c:pt idx="924">
                  <c:v>-60.96</c:v>
                </c:pt>
                <c:pt idx="925">
                  <c:v>0</c:v>
                </c:pt>
                <c:pt idx="926">
                  <c:v>0</c:v>
                </c:pt>
                <c:pt idx="927">
                  <c:v>-6</c:v>
                </c:pt>
                <c:pt idx="928">
                  <c:v>0</c:v>
                </c:pt>
                <c:pt idx="929">
                  <c:v>-3</c:v>
                </c:pt>
                <c:pt idx="930">
                  <c:v>-3.84</c:v>
                </c:pt>
                <c:pt idx="931">
                  <c:v>-11.09</c:v>
                </c:pt>
                <c:pt idx="932">
                  <c:v>-19.53</c:v>
                </c:pt>
                <c:pt idx="933">
                  <c:v>-15.84</c:v>
                </c:pt>
                <c:pt idx="934">
                  <c:v>-7.62</c:v>
                </c:pt>
                <c:pt idx="935">
                  <c:v>0</c:v>
                </c:pt>
                <c:pt idx="936">
                  <c:v>-28.2</c:v>
                </c:pt>
                <c:pt idx="937">
                  <c:v>-53.6</c:v>
                </c:pt>
                <c:pt idx="938">
                  <c:v>-55.61</c:v>
                </c:pt>
                <c:pt idx="939">
                  <c:v>-52.78</c:v>
                </c:pt>
                <c:pt idx="940">
                  <c:v>-79.43</c:v>
                </c:pt>
                <c:pt idx="941">
                  <c:v>-63.13</c:v>
                </c:pt>
                <c:pt idx="942">
                  <c:v>-75.33</c:v>
                </c:pt>
                <c:pt idx="943">
                  <c:v>-54.28</c:v>
                </c:pt>
                <c:pt idx="944">
                  <c:v>-51.06</c:v>
                </c:pt>
                <c:pt idx="945">
                  <c:v>-64.1</c:v>
                </c:pt>
                <c:pt idx="946">
                  <c:v>-58.06</c:v>
                </c:pt>
                <c:pt idx="947">
                  <c:v>-56.28</c:v>
                </c:pt>
                <c:pt idx="948">
                  <c:v>-75.88</c:v>
                </c:pt>
                <c:pt idx="949">
                  <c:v>-67</c:v>
                </c:pt>
                <c:pt idx="950">
                  <c:v>-10.51</c:v>
                </c:pt>
                <c:pt idx="951">
                  <c:v>-4.81</c:v>
                </c:pt>
                <c:pt idx="952">
                  <c:v>-22.86</c:v>
                </c:pt>
                <c:pt idx="953">
                  <c:v>-22.86</c:v>
                </c:pt>
                <c:pt idx="954">
                  <c:v>-20.78</c:v>
                </c:pt>
                <c:pt idx="955">
                  <c:v>-58.76</c:v>
                </c:pt>
                <c:pt idx="956">
                  <c:v>-54.41</c:v>
                </c:pt>
                <c:pt idx="957">
                  <c:v>-31.01</c:v>
                </c:pt>
                <c:pt idx="958">
                  <c:v>-41.86</c:v>
                </c:pt>
                <c:pt idx="959">
                  <c:v>-54.84</c:v>
                </c:pt>
                <c:pt idx="960">
                  <c:v>-46.64</c:v>
                </c:pt>
                <c:pt idx="961">
                  <c:v>-53.52</c:v>
                </c:pt>
                <c:pt idx="962">
                  <c:v>-59.84</c:v>
                </c:pt>
                <c:pt idx="963">
                  <c:v>-63.2</c:v>
                </c:pt>
                <c:pt idx="964">
                  <c:v>-19.15</c:v>
                </c:pt>
                <c:pt idx="965">
                  <c:v>0</c:v>
                </c:pt>
                <c:pt idx="966">
                  <c:v>-9.8</c:v>
                </c:pt>
                <c:pt idx="967">
                  <c:v>-30.58</c:v>
                </c:pt>
                <c:pt idx="968">
                  <c:v>-20.68</c:v>
                </c:pt>
                <c:pt idx="969">
                  <c:v>0</c:v>
                </c:pt>
                <c:pt idx="970">
                  <c:v>0</c:v>
                </c:pt>
                <c:pt idx="971">
                  <c:v>-19.56</c:v>
                </c:pt>
                <c:pt idx="972">
                  <c:v>-19.56</c:v>
                </c:pt>
                <c:pt idx="973">
                  <c:v>0</c:v>
                </c:pt>
                <c:pt idx="974">
                  <c:v>-12.72</c:v>
                </c:pt>
                <c:pt idx="975">
                  <c:v>0</c:v>
                </c:pt>
                <c:pt idx="976">
                  <c:v>-33.89</c:v>
                </c:pt>
                <c:pt idx="977">
                  <c:v>-42.39</c:v>
                </c:pt>
                <c:pt idx="978">
                  <c:v>-43.32</c:v>
                </c:pt>
                <c:pt idx="979">
                  <c:v>-61.92</c:v>
                </c:pt>
                <c:pt idx="980">
                  <c:v>-55.54</c:v>
                </c:pt>
                <c:pt idx="981">
                  <c:v>-48.89</c:v>
                </c:pt>
                <c:pt idx="982">
                  <c:v>0</c:v>
                </c:pt>
                <c:pt idx="983">
                  <c:v>0</c:v>
                </c:pt>
                <c:pt idx="984">
                  <c:v>-10.28</c:v>
                </c:pt>
                <c:pt idx="985">
                  <c:v>0</c:v>
                </c:pt>
                <c:pt idx="986">
                  <c:v>-6.82</c:v>
                </c:pt>
                <c:pt idx="987">
                  <c:v>0</c:v>
                </c:pt>
                <c:pt idx="988">
                  <c:v>-18.6</c:v>
                </c:pt>
                <c:pt idx="989">
                  <c:v>-33.93</c:v>
                </c:pt>
                <c:pt idx="990">
                  <c:v>-47.63</c:v>
                </c:pt>
                <c:pt idx="991">
                  <c:v>-30.04</c:v>
                </c:pt>
                <c:pt idx="992">
                  <c:v>-60.02</c:v>
                </c:pt>
                <c:pt idx="993">
                  <c:v>-80.52</c:v>
                </c:pt>
                <c:pt idx="994">
                  <c:v>-71.92</c:v>
                </c:pt>
                <c:pt idx="995">
                  <c:v>-89.45</c:v>
                </c:pt>
                <c:pt idx="996">
                  <c:v>-113.53</c:v>
                </c:pt>
                <c:pt idx="997">
                  <c:v>-105.33</c:v>
                </c:pt>
                <c:pt idx="998">
                  <c:v>-121.68</c:v>
                </c:pt>
                <c:pt idx="999">
                  <c:v>-147.46</c:v>
                </c:pt>
                <c:pt idx="1000">
                  <c:v>-176.46</c:v>
                </c:pt>
                <c:pt idx="1001">
                  <c:v>-185.2</c:v>
                </c:pt>
                <c:pt idx="1002">
                  <c:v>-185.88</c:v>
                </c:pt>
                <c:pt idx="1003">
                  <c:v>-214.58</c:v>
                </c:pt>
                <c:pt idx="1004">
                  <c:v>-194.4</c:v>
                </c:pt>
                <c:pt idx="1005">
                  <c:v>-128.49</c:v>
                </c:pt>
                <c:pt idx="1006">
                  <c:v>-68.01</c:v>
                </c:pt>
                <c:pt idx="1007">
                  <c:v>-66.11</c:v>
                </c:pt>
                <c:pt idx="1008">
                  <c:v>-34.51</c:v>
                </c:pt>
                <c:pt idx="1009">
                  <c:v>-38.79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-8.7</c:v>
                </c:pt>
                <c:pt idx="1016">
                  <c:v>-42.98</c:v>
                </c:pt>
                <c:pt idx="1017">
                  <c:v>0</c:v>
                </c:pt>
                <c:pt idx="1018">
                  <c:v>0</c:v>
                </c:pt>
                <c:pt idx="1019">
                  <c:v>-2.58</c:v>
                </c:pt>
                <c:pt idx="1020">
                  <c:v>-3.48</c:v>
                </c:pt>
                <c:pt idx="1021">
                  <c:v>0</c:v>
                </c:pt>
                <c:pt idx="1022">
                  <c:v>-9</c:v>
                </c:pt>
                <c:pt idx="1023">
                  <c:v>0</c:v>
                </c:pt>
                <c:pt idx="1024">
                  <c:v>-5.9</c:v>
                </c:pt>
                <c:pt idx="1025">
                  <c:v>-33.46</c:v>
                </c:pt>
                <c:pt idx="1026">
                  <c:v>-22.9</c:v>
                </c:pt>
                <c:pt idx="1027">
                  <c:v>-45.1</c:v>
                </c:pt>
                <c:pt idx="1028">
                  <c:v>-67.63</c:v>
                </c:pt>
                <c:pt idx="1029">
                  <c:v>-59.86</c:v>
                </c:pt>
                <c:pt idx="1030">
                  <c:v>-25.96</c:v>
                </c:pt>
                <c:pt idx="1031">
                  <c:v>-54.86</c:v>
                </c:pt>
                <c:pt idx="1032">
                  <c:v>-56.46</c:v>
                </c:pt>
                <c:pt idx="1033">
                  <c:v>-39.42</c:v>
                </c:pt>
                <c:pt idx="1034">
                  <c:v>-59.93</c:v>
                </c:pt>
                <c:pt idx="1035">
                  <c:v>-91.27</c:v>
                </c:pt>
                <c:pt idx="1036">
                  <c:v>-95.25</c:v>
                </c:pt>
                <c:pt idx="1037">
                  <c:v>-120</c:v>
                </c:pt>
                <c:pt idx="1038">
                  <c:v>-129.53</c:v>
                </c:pt>
                <c:pt idx="1039">
                  <c:v>-141.25</c:v>
                </c:pt>
                <c:pt idx="1040">
                  <c:v>-151.65</c:v>
                </c:pt>
                <c:pt idx="1041">
                  <c:v>-165.26</c:v>
                </c:pt>
                <c:pt idx="1042">
                  <c:v>-171.56</c:v>
                </c:pt>
                <c:pt idx="1043">
                  <c:v>-167.06</c:v>
                </c:pt>
                <c:pt idx="1044">
                  <c:v>-179.21</c:v>
                </c:pt>
                <c:pt idx="1045">
                  <c:v>-140.61</c:v>
                </c:pt>
                <c:pt idx="1046">
                  <c:v>-140.18</c:v>
                </c:pt>
                <c:pt idx="1047">
                  <c:v>-146.72</c:v>
                </c:pt>
                <c:pt idx="1048">
                  <c:v>-96.64</c:v>
                </c:pt>
                <c:pt idx="1049">
                  <c:v>-103.22</c:v>
                </c:pt>
                <c:pt idx="1050">
                  <c:v>-128</c:v>
                </c:pt>
                <c:pt idx="1051">
                  <c:v>-73.28</c:v>
                </c:pt>
                <c:pt idx="1052">
                  <c:v>-50.95</c:v>
                </c:pt>
                <c:pt idx="1053">
                  <c:v>-118.45</c:v>
                </c:pt>
                <c:pt idx="1054">
                  <c:v>-147.45</c:v>
                </c:pt>
                <c:pt idx="1055">
                  <c:v>-152.04</c:v>
                </c:pt>
                <c:pt idx="1056">
                  <c:v>-178.74</c:v>
                </c:pt>
                <c:pt idx="1057">
                  <c:v>-180.76</c:v>
                </c:pt>
                <c:pt idx="1058">
                  <c:v>-184.31</c:v>
                </c:pt>
                <c:pt idx="1059">
                  <c:v>-197.01</c:v>
                </c:pt>
                <c:pt idx="1060">
                  <c:v>-208.51</c:v>
                </c:pt>
                <c:pt idx="1061">
                  <c:v>-220.63</c:v>
                </c:pt>
                <c:pt idx="1062">
                  <c:v>-234.08</c:v>
                </c:pt>
                <c:pt idx="1063">
                  <c:v>-151.61</c:v>
                </c:pt>
                <c:pt idx="1064">
                  <c:v>-88.54</c:v>
                </c:pt>
                <c:pt idx="1065">
                  <c:v>-113.92</c:v>
                </c:pt>
                <c:pt idx="1066">
                  <c:v>-94.53</c:v>
                </c:pt>
                <c:pt idx="1067">
                  <c:v>-29.38</c:v>
                </c:pt>
                <c:pt idx="1068">
                  <c:v>-1.98</c:v>
                </c:pt>
                <c:pt idx="1069">
                  <c:v>0</c:v>
                </c:pt>
                <c:pt idx="1070">
                  <c:v>-31.18</c:v>
                </c:pt>
                <c:pt idx="1071">
                  <c:v>-60.24</c:v>
                </c:pt>
                <c:pt idx="1072">
                  <c:v>-77.22</c:v>
                </c:pt>
                <c:pt idx="1073">
                  <c:v>-97.22</c:v>
                </c:pt>
                <c:pt idx="1074">
                  <c:v>-115.52</c:v>
                </c:pt>
                <c:pt idx="1075">
                  <c:v>-113</c:v>
                </c:pt>
                <c:pt idx="1076">
                  <c:v>-124.91</c:v>
                </c:pt>
                <c:pt idx="1077">
                  <c:v>-147.41</c:v>
                </c:pt>
                <c:pt idx="1078">
                  <c:v>-138.94</c:v>
                </c:pt>
                <c:pt idx="1079">
                  <c:v>-159.04</c:v>
                </c:pt>
                <c:pt idx="1080">
                  <c:v>-175.66</c:v>
                </c:pt>
                <c:pt idx="1081">
                  <c:v>-190.64</c:v>
                </c:pt>
                <c:pt idx="1082">
                  <c:v>-195.96</c:v>
                </c:pt>
                <c:pt idx="1083">
                  <c:v>-227.52</c:v>
                </c:pt>
                <c:pt idx="1084">
                  <c:v>-215.17</c:v>
                </c:pt>
                <c:pt idx="1085">
                  <c:v>-250.93</c:v>
                </c:pt>
                <c:pt idx="1086">
                  <c:v>-227.23</c:v>
                </c:pt>
                <c:pt idx="1087">
                  <c:v>-241.41</c:v>
                </c:pt>
                <c:pt idx="1088">
                  <c:v>-260.36</c:v>
                </c:pt>
                <c:pt idx="1089">
                  <c:v>-265.98</c:v>
                </c:pt>
                <c:pt idx="1090">
                  <c:v>-261.59</c:v>
                </c:pt>
                <c:pt idx="1091">
                  <c:v>-278.26</c:v>
                </c:pt>
                <c:pt idx="1092">
                  <c:v>-278.26</c:v>
                </c:pt>
                <c:pt idx="1093">
                  <c:v>-235.16</c:v>
                </c:pt>
                <c:pt idx="1094">
                  <c:v>-247.56</c:v>
                </c:pt>
                <c:pt idx="1095">
                  <c:v>-244.08</c:v>
                </c:pt>
                <c:pt idx="1096">
                  <c:v>-223.8</c:v>
                </c:pt>
                <c:pt idx="1097">
                  <c:v>-217.45</c:v>
                </c:pt>
                <c:pt idx="1098">
                  <c:v>-217.45</c:v>
                </c:pt>
                <c:pt idx="1099">
                  <c:v>-226.43</c:v>
                </c:pt>
                <c:pt idx="1100">
                  <c:v>-237.75</c:v>
                </c:pt>
                <c:pt idx="1101">
                  <c:v>-226.76</c:v>
                </c:pt>
                <c:pt idx="1102">
                  <c:v>-237.94</c:v>
                </c:pt>
                <c:pt idx="1103">
                  <c:v>-262.75</c:v>
                </c:pt>
                <c:pt idx="1104">
                  <c:v>-263.87</c:v>
                </c:pt>
                <c:pt idx="1105">
                  <c:v>-274.21</c:v>
                </c:pt>
                <c:pt idx="1106">
                  <c:v>-269.53</c:v>
                </c:pt>
                <c:pt idx="1107">
                  <c:v>-280.01</c:v>
                </c:pt>
                <c:pt idx="1108">
                  <c:v>-186.9</c:v>
                </c:pt>
                <c:pt idx="1109">
                  <c:v>-197.7</c:v>
                </c:pt>
                <c:pt idx="1110">
                  <c:v>-202.89</c:v>
                </c:pt>
                <c:pt idx="1111">
                  <c:v>-202.89</c:v>
                </c:pt>
                <c:pt idx="1112">
                  <c:v>-185.52</c:v>
                </c:pt>
                <c:pt idx="1113">
                  <c:v>-177.02</c:v>
                </c:pt>
                <c:pt idx="1114">
                  <c:v>-193.96</c:v>
                </c:pt>
                <c:pt idx="1115">
                  <c:v>-157.73</c:v>
                </c:pt>
                <c:pt idx="1116">
                  <c:v>-171.53</c:v>
                </c:pt>
                <c:pt idx="1117">
                  <c:v>-165.67</c:v>
                </c:pt>
                <c:pt idx="1118">
                  <c:v>-172.81</c:v>
                </c:pt>
                <c:pt idx="1119">
                  <c:v>-157.96</c:v>
                </c:pt>
                <c:pt idx="1120">
                  <c:v>-150.36</c:v>
                </c:pt>
                <c:pt idx="1121">
                  <c:v>-148.21</c:v>
                </c:pt>
                <c:pt idx="1122">
                  <c:v>-134.48</c:v>
                </c:pt>
                <c:pt idx="1123">
                  <c:v>-138.36</c:v>
                </c:pt>
                <c:pt idx="1124">
                  <c:v>-145.96</c:v>
                </c:pt>
                <c:pt idx="1125">
                  <c:v>-151.4</c:v>
                </c:pt>
                <c:pt idx="1126">
                  <c:v>-135.29</c:v>
                </c:pt>
                <c:pt idx="1127">
                  <c:v>-134.02</c:v>
                </c:pt>
                <c:pt idx="1128">
                  <c:v>-137.99</c:v>
                </c:pt>
                <c:pt idx="1129">
                  <c:v>-124.59</c:v>
                </c:pt>
                <c:pt idx="1130">
                  <c:v>-100.93</c:v>
                </c:pt>
                <c:pt idx="1131">
                  <c:v>-51.24</c:v>
                </c:pt>
                <c:pt idx="1132">
                  <c:v>-53.09</c:v>
                </c:pt>
                <c:pt idx="1133">
                  <c:v>-56.09</c:v>
                </c:pt>
                <c:pt idx="1134">
                  <c:v>-51.39</c:v>
                </c:pt>
                <c:pt idx="1135">
                  <c:v>-76.19</c:v>
                </c:pt>
                <c:pt idx="1136">
                  <c:v>-61.69</c:v>
                </c:pt>
                <c:pt idx="1137">
                  <c:v>-63.69</c:v>
                </c:pt>
                <c:pt idx="1138">
                  <c:v>-24.64</c:v>
                </c:pt>
                <c:pt idx="1139">
                  <c:v>0</c:v>
                </c:pt>
                <c:pt idx="1140">
                  <c:v>-13.5</c:v>
                </c:pt>
                <c:pt idx="1141">
                  <c:v>-31</c:v>
                </c:pt>
                <c:pt idx="1142">
                  <c:v>-1.95</c:v>
                </c:pt>
                <c:pt idx="1143">
                  <c:v>-3.05</c:v>
                </c:pt>
                <c:pt idx="1144">
                  <c:v>0</c:v>
                </c:pt>
                <c:pt idx="1145">
                  <c:v>-7.8</c:v>
                </c:pt>
                <c:pt idx="1146">
                  <c:v>-18.3</c:v>
                </c:pt>
                <c:pt idx="1147">
                  <c:v>-2.1</c:v>
                </c:pt>
                <c:pt idx="1148">
                  <c:v>-1.1</c:v>
                </c:pt>
                <c:pt idx="1149">
                  <c:v>0</c:v>
                </c:pt>
                <c:pt idx="1150">
                  <c:v>0</c:v>
                </c:pt>
                <c:pt idx="1151">
                  <c:v>-18.5</c:v>
                </c:pt>
                <c:pt idx="1152">
                  <c:v>-46.5</c:v>
                </c:pt>
                <c:pt idx="1153">
                  <c:v>-46.7</c:v>
                </c:pt>
                <c:pt idx="1154">
                  <c:v>-23.55</c:v>
                </c:pt>
                <c:pt idx="1155">
                  <c:v>-32.25</c:v>
                </c:pt>
                <c:pt idx="1156">
                  <c:v>-21.65</c:v>
                </c:pt>
                <c:pt idx="1157">
                  <c:v>-22.45</c:v>
                </c:pt>
                <c:pt idx="1158">
                  <c:v>0</c:v>
                </c:pt>
                <c:pt idx="1159">
                  <c:v>-4.2</c:v>
                </c:pt>
                <c:pt idx="1160">
                  <c:v>-18.7</c:v>
                </c:pt>
                <c:pt idx="1161">
                  <c:v>-27.55</c:v>
                </c:pt>
                <c:pt idx="1162">
                  <c:v>-36.35</c:v>
                </c:pt>
                <c:pt idx="1163">
                  <c:v>-18.6</c:v>
                </c:pt>
                <c:pt idx="1164">
                  <c:v>-33.6</c:v>
                </c:pt>
                <c:pt idx="1165">
                  <c:v>-45.85</c:v>
                </c:pt>
                <c:pt idx="1166">
                  <c:v>-58.55</c:v>
                </c:pt>
                <c:pt idx="1167">
                  <c:v>-84.55</c:v>
                </c:pt>
                <c:pt idx="1168">
                  <c:v>-84.3</c:v>
                </c:pt>
                <c:pt idx="1169">
                  <c:v>-75.35</c:v>
                </c:pt>
                <c:pt idx="1170">
                  <c:v>-74.85</c:v>
                </c:pt>
                <c:pt idx="1171">
                  <c:v>-72.3</c:v>
                </c:pt>
                <c:pt idx="1172">
                  <c:v>-98.3</c:v>
                </c:pt>
                <c:pt idx="1173">
                  <c:v>-54.8</c:v>
                </c:pt>
                <c:pt idx="1174">
                  <c:v>-4.15</c:v>
                </c:pt>
                <c:pt idx="1175">
                  <c:v>-13.35</c:v>
                </c:pt>
                <c:pt idx="1176">
                  <c:v>-41.35</c:v>
                </c:pt>
                <c:pt idx="1177">
                  <c:v>-34.55</c:v>
                </c:pt>
                <c:pt idx="1178">
                  <c:v>0</c:v>
                </c:pt>
                <c:pt idx="1179">
                  <c:v>-14.6</c:v>
                </c:pt>
                <c:pt idx="1180">
                  <c:v>-23.1</c:v>
                </c:pt>
                <c:pt idx="1181">
                  <c:v>-24.35</c:v>
                </c:pt>
                <c:pt idx="1182">
                  <c:v>-32.35</c:v>
                </c:pt>
                <c:pt idx="1183">
                  <c:v>-37.05</c:v>
                </c:pt>
                <c:pt idx="1184">
                  <c:v>-34.65</c:v>
                </c:pt>
                <c:pt idx="1185">
                  <c:v>-31.95</c:v>
                </c:pt>
                <c:pt idx="1186">
                  <c:v>-50.45</c:v>
                </c:pt>
                <c:pt idx="1187">
                  <c:v>-71.55</c:v>
                </c:pt>
                <c:pt idx="1188">
                  <c:v>-58.8</c:v>
                </c:pt>
                <c:pt idx="1189">
                  <c:v>-65.7</c:v>
                </c:pt>
                <c:pt idx="1190">
                  <c:v>-55.3</c:v>
                </c:pt>
                <c:pt idx="1191">
                  <c:v>-63.35</c:v>
                </c:pt>
                <c:pt idx="1192">
                  <c:v>-70.35</c:v>
                </c:pt>
                <c:pt idx="1193">
                  <c:v>-108.35</c:v>
                </c:pt>
                <c:pt idx="1194">
                  <c:v>-99.5</c:v>
                </c:pt>
                <c:pt idx="1195">
                  <c:v>-48.85</c:v>
                </c:pt>
                <c:pt idx="1196">
                  <c:v>-52.41</c:v>
                </c:pt>
                <c:pt idx="1197">
                  <c:v>-52.71</c:v>
                </c:pt>
                <c:pt idx="1198">
                  <c:v>-44.31</c:v>
                </c:pt>
                <c:pt idx="1199">
                  <c:v>-5.56</c:v>
                </c:pt>
                <c:pt idx="1200">
                  <c:v>-28.06</c:v>
                </c:pt>
                <c:pt idx="1201">
                  <c:v>-19.81</c:v>
                </c:pt>
                <c:pt idx="1202">
                  <c:v>-19.91</c:v>
                </c:pt>
                <c:pt idx="1203">
                  <c:v>0</c:v>
                </c:pt>
                <c:pt idx="1204">
                  <c:v>0</c:v>
                </c:pt>
                <c:pt idx="1205">
                  <c:v>-0.25</c:v>
                </c:pt>
                <c:pt idx="1206">
                  <c:v>-27.25</c:v>
                </c:pt>
                <c:pt idx="1207">
                  <c:v>-34.15</c:v>
                </c:pt>
                <c:pt idx="1208">
                  <c:v>-13.07</c:v>
                </c:pt>
                <c:pt idx="1209">
                  <c:v>-20.87</c:v>
                </c:pt>
                <c:pt idx="1210">
                  <c:v>-11.37</c:v>
                </c:pt>
                <c:pt idx="1211">
                  <c:v>-22.37</c:v>
                </c:pt>
                <c:pt idx="1212">
                  <c:v>-25.97</c:v>
                </c:pt>
                <c:pt idx="1213">
                  <c:v>-34.17</c:v>
                </c:pt>
                <c:pt idx="1214">
                  <c:v>-54.57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-3.25</c:v>
                </c:pt>
                <c:pt idx="1221">
                  <c:v>0</c:v>
                </c:pt>
                <c:pt idx="1222">
                  <c:v>0</c:v>
                </c:pt>
                <c:pt idx="1223">
                  <c:v>-2.4</c:v>
                </c:pt>
                <c:pt idx="1224">
                  <c:v>0</c:v>
                </c:pt>
                <c:pt idx="1225">
                  <c:v>-12.8</c:v>
                </c:pt>
                <c:pt idx="1226">
                  <c:v>-8.8</c:v>
                </c:pt>
                <c:pt idx="1227">
                  <c:v>-17.9</c:v>
                </c:pt>
                <c:pt idx="1228">
                  <c:v>-4.15</c:v>
                </c:pt>
                <c:pt idx="1229">
                  <c:v>-7.9</c:v>
                </c:pt>
                <c:pt idx="1230">
                  <c:v>-32.9</c:v>
                </c:pt>
                <c:pt idx="1231">
                  <c:v>-23.55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-28</c:v>
                </c:pt>
                <c:pt idx="1236">
                  <c:v>-42</c:v>
                </c:pt>
                <c:pt idx="1237">
                  <c:v>-41.8</c:v>
                </c:pt>
                <c:pt idx="1238">
                  <c:v>-14.55</c:v>
                </c:pt>
                <c:pt idx="1239">
                  <c:v>0</c:v>
                </c:pt>
                <c:pt idx="1240">
                  <c:v>-19.5</c:v>
                </c:pt>
                <c:pt idx="1241">
                  <c:v>-43.3</c:v>
                </c:pt>
                <c:pt idx="1242">
                  <c:v>-53.3</c:v>
                </c:pt>
                <c:pt idx="1243">
                  <c:v>-22.1</c:v>
                </c:pt>
                <c:pt idx="1244">
                  <c:v>0</c:v>
                </c:pt>
                <c:pt idx="1245">
                  <c:v>-34.8</c:v>
                </c:pt>
                <c:pt idx="1246">
                  <c:v>-32.3</c:v>
                </c:pt>
                <c:pt idx="1247">
                  <c:v>-34.5</c:v>
                </c:pt>
                <c:pt idx="1248">
                  <c:v>0</c:v>
                </c:pt>
                <c:pt idx="1249">
                  <c:v>-0.8</c:v>
                </c:pt>
                <c:pt idx="1250">
                  <c:v>-21.5</c:v>
                </c:pt>
                <c:pt idx="1251">
                  <c:v>-20.2</c:v>
                </c:pt>
                <c:pt idx="1252">
                  <c:v>-13.6</c:v>
                </c:pt>
                <c:pt idx="1253">
                  <c:v>-34.6</c:v>
                </c:pt>
                <c:pt idx="1254">
                  <c:v>-53.2</c:v>
                </c:pt>
                <c:pt idx="1255">
                  <c:v>-51.8</c:v>
                </c:pt>
                <c:pt idx="1256">
                  <c:v>-55.6</c:v>
                </c:pt>
                <c:pt idx="1257">
                  <c:v>-75.47</c:v>
                </c:pt>
                <c:pt idx="1258">
                  <c:v>-82.57</c:v>
                </c:pt>
                <c:pt idx="1259">
                  <c:v>-95.07</c:v>
                </c:pt>
                <c:pt idx="1260">
                  <c:v>-84.42</c:v>
                </c:pt>
                <c:pt idx="1261">
                  <c:v>-96.22</c:v>
                </c:pt>
                <c:pt idx="1262">
                  <c:v>-74.92</c:v>
                </c:pt>
                <c:pt idx="1263">
                  <c:v>-84.67</c:v>
                </c:pt>
                <c:pt idx="1264">
                  <c:v>-77.37</c:v>
                </c:pt>
                <c:pt idx="1265">
                  <c:v>-79.17</c:v>
                </c:pt>
                <c:pt idx="1266">
                  <c:v>-92.87</c:v>
                </c:pt>
                <c:pt idx="1267">
                  <c:v>-100.97</c:v>
                </c:pt>
                <c:pt idx="1268">
                  <c:v>-117.57</c:v>
                </c:pt>
                <c:pt idx="1269">
                  <c:v>-144.57</c:v>
                </c:pt>
                <c:pt idx="1270">
                  <c:v>-157.27</c:v>
                </c:pt>
                <c:pt idx="1271">
                  <c:v>-92.87</c:v>
                </c:pt>
                <c:pt idx="1272">
                  <c:v>-87.05</c:v>
                </c:pt>
                <c:pt idx="1273">
                  <c:v>-61.45</c:v>
                </c:pt>
                <c:pt idx="1274">
                  <c:v>-63.85</c:v>
                </c:pt>
                <c:pt idx="1275">
                  <c:v>-49.25</c:v>
                </c:pt>
                <c:pt idx="1276">
                  <c:v>-37.5</c:v>
                </c:pt>
                <c:pt idx="1277">
                  <c:v>-52.4</c:v>
                </c:pt>
                <c:pt idx="1278">
                  <c:v>-2.76</c:v>
                </c:pt>
                <c:pt idx="1279">
                  <c:v>-37.26</c:v>
                </c:pt>
                <c:pt idx="1280">
                  <c:v>-34.76</c:v>
                </c:pt>
                <c:pt idx="1281">
                  <c:v>-32.21</c:v>
                </c:pt>
                <c:pt idx="1282">
                  <c:v>-39.71</c:v>
                </c:pt>
                <c:pt idx="1283">
                  <c:v>-46.11</c:v>
                </c:pt>
                <c:pt idx="1284">
                  <c:v>-42.46</c:v>
                </c:pt>
                <c:pt idx="1285">
                  <c:v>-60.33</c:v>
                </c:pt>
                <c:pt idx="1286">
                  <c:v>-74.23</c:v>
                </c:pt>
                <c:pt idx="1287">
                  <c:v>-84.73</c:v>
                </c:pt>
                <c:pt idx="1288">
                  <c:v>-78.63</c:v>
                </c:pt>
                <c:pt idx="1289">
                  <c:v>-100.63</c:v>
                </c:pt>
                <c:pt idx="1290">
                  <c:v>-99.63</c:v>
                </c:pt>
                <c:pt idx="1291">
                  <c:v>-67.63</c:v>
                </c:pt>
                <c:pt idx="1292">
                  <c:v>-64.03</c:v>
                </c:pt>
                <c:pt idx="1293">
                  <c:v>-52.68</c:v>
                </c:pt>
                <c:pt idx="1294">
                  <c:v>-65.55</c:v>
                </c:pt>
                <c:pt idx="1295">
                  <c:v>-36.95</c:v>
                </c:pt>
                <c:pt idx="1296">
                  <c:v>-33.8</c:v>
                </c:pt>
                <c:pt idx="1297">
                  <c:v>-48.6</c:v>
                </c:pt>
                <c:pt idx="1298">
                  <c:v>0</c:v>
                </c:pt>
                <c:pt idx="1299">
                  <c:v>-7</c:v>
                </c:pt>
                <c:pt idx="1300">
                  <c:v>-1.4</c:v>
                </c:pt>
                <c:pt idx="1301">
                  <c:v>-8.4</c:v>
                </c:pt>
                <c:pt idx="1302">
                  <c:v>-5.25</c:v>
                </c:pt>
                <c:pt idx="1303">
                  <c:v>0</c:v>
                </c:pt>
                <c:pt idx="1304">
                  <c:v>-22</c:v>
                </c:pt>
                <c:pt idx="1305">
                  <c:v>-15.8</c:v>
                </c:pt>
                <c:pt idx="1306">
                  <c:v>-26.8</c:v>
                </c:pt>
                <c:pt idx="1307">
                  <c:v>-10.72</c:v>
                </c:pt>
                <c:pt idx="1308">
                  <c:v>-15.72</c:v>
                </c:pt>
                <c:pt idx="1309">
                  <c:v>-29.72</c:v>
                </c:pt>
                <c:pt idx="1310">
                  <c:v>-28.42</c:v>
                </c:pt>
                <c:pt idx="1311">
                  <c:v>-16.47</c:v>
                </c:pt>
                <c:pt idx="1312">
                  <c:v>-17.27</c:v>
                </c:pt>
                <c:pt idx="1313">
                  <c:v>-11.17</c:v>
                </c:pt>
                <c:pt idx="1314">
                  <c:v>-12.57</c:v>
                </c:pt>
                <c:pt idx="1315">
                  <c:v>-13.37</c:v>
                </c:pt>
                <c:pt idx="1316">
                  <c:v>-30.87</c:v>
                </c:pt>
                <c:pt idx="1317">
                  <c:v>-37.87</c:v>
                </c:pt>
                <c:pt idx="1318">
                  <c:v>-34.97</c:v>
                </c:pt>
                <c:pt idx="1319">
                  <c:v>-41.47</c:v>
                </c:pt>
                <c:pt idx="1320">
                  <c:v>-48.47</c:v>
                </c:pt>
                <c:pt idx="1321">
                  <c:v>-41.22</c:v>
                </c:pt>
                <c:pt idx="1322">
                  <c:v>-48.22</c:v>
                </c:pt>
                <c:pt idx="1323">
                  <c:v>-55.22</c:v>
                </c:pt>
                <c:pt idx="1324">
                  <c:v>-58.22</c:v>
                </c:pt>
                <c:pt idx="1325">
                  <c:v>-61.22</c:v>
                </c:pt>
                <c:pt idx="1326">
                  <c:v>-66.72</c:v>
                </c:pt>
                <c:pt idx="1327">
                  <c:v>-73.72</c:v>
                </c:pt>
                <c:pt idx="1328">
                  <c:v>-80.72</c:v>
                </c:pt>
                <c:pt idx="1329">
                  <c:v>-34.37</c:v>
                </c:pt>
                <c:pt idx="1330">
                  <c:v>-27.87</c:v>
                </c:pt>
                <c:pt idx="1331">
                  <c:v>-20.12</c:v>
                </c:pt>
                <c:pt idx="1332">
                  <c:v>-16.37</c:v>
                </c:pt>
                <c:pt idx="1333">
                  <c:v>-10.37</c:v>
                </c:pt>
                <c:pt idx="1334">
                  <c:v>-8.24</c:v>
                </c:pt>
                <c:pt idx="1335">
                  <c:v>0</c:v>
                </c:pt>
                <c:pt idx="1336">
                  <c:v>-1.2</c:v>
                </c:pt>
                <c:pt idx="1337">
                  <c:v>-4.1</c:v>
                </c:pt>
                <c:pt idx="1338">
                  <c:v>-16.6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9591066"/>
        <c:axId val="33906299"/>
      </c:lineChart>
      <c:catAx>
        <c:axId val="7959106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BETTING DAY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906299"/>
        <c:crosses val="autoZero"/>
        <c:auto val="1"/>
        <c:lblAlgn val="ctr"/>
        <c:lblOffset val="100"/>
        <c:noMultiLvlLbl val="0"/>
      </c:catAx>
      <c:valAx>
        <c:axId val="3390629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59106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</xdr:row>
      <xdr:rowOff>0</xdr:rowOff>
    </xdr:from>
    <xdr:to>
      <xdr:col>17</xdr:col>
      <xdr:colOff>582840</xdr:colOff>
      <xdr:row>22</xdr:row>
      <xdr:rowOff>158760</xdr:rowOff>
    </xdr:to>
    <xdr:graphicFrame>
      <xdr:nvGraphicFramePr>
        <xdr:cNvPr id="0" name="Chart 1"/>
        <xdr:cNvGraphicFramePr/>
      </xdr:nvGraphicFramePr>
      <xdr:xfrm>
        <a:off x="0" y="714240"/>
        <a:ext cx="10978560" cy="377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17</xdr:col>
      <xdr:colOff>582840</xdr:colOff>
      <xdr:row>42</xdr:row>
      <xdr:rowOff>190440</xdr:rowOff>
    </xdr:to>
    <xdr:graphicFrame>
      <xdr:nvGraphicFramePr>
        <xdr:cNvPr id="1" name="Chart 2"/>
        <xdr:cNvGraphicFramePr/>
      </xdr:nvGraphicFramePr>
      <xdr:xfrm>
        <a:off x="0" y="5095800"/>
        <a:ext cx="10978560" cy="323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47</xdr:row>
      <xdr:rowOff>0</xdr:rowOff>
    </xdr:from>
    <xdr:to>
      <xdr:col>8</xdr:col>
      <xdr:colOff>506520</xdr:colOff>
      <xdr:row>63</xdr:row>
      <xdr:rowOff>10800</xdr:rowOff>
    </xdr:to>
    <xdr:graphicFrame>
      <xdr:nvGraphicFramePr>
        <xdr:cNvPr id="2" name="Chart 3"/>
        <xdr:cNvGraphicFramePr/>
      </xdr:nvGraphicFramePr>
      <xdr:xfrm>
        <a:off x="0" y="9096480"/>
        <a:ext cx="5398560" cy="305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0</xdr:colOff>
      <xdr:row>47</xdr:row>
      <xdr:rowOff>0</xdr:rowOff>
    </xdr:from>
    <xdr:to>
      <xdr:col>17</xdr:col>
      <xdr:colOff>74880</xdr:colOff>
      <xdr:row>63</xdr:row>
      <xdr:rowOff>10800</xdr:rowOff>
    </xdr:to>
    <xdr:graphicFrame>
      <xdr:nvGraphicFramePr>
        <xdr:cNvPr id="3" name="Chart 4"/>
        <xdr:cNvGraphicFramePr/>
      </xdr:nvGraphicFramePr>
      <xdr:xfrm>
        <a:off x="4892040" y="9096480"/>
        <a:ext cx="5578560" cy="305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12"/>
    <col collapsed="false" customWidth="true" hidden="false" outlineLevel="0" max="3" min="3" style="1" width="10"/>
    <col collapsed="false" customWidth="true" hidden="false" outlineLevel="0" max="5" min="4" style="1" width="11"/>
    <col collapsed="false" customWidth="true" hidden="false" outlineLevel="0" max="6" min="6" style="1" width="6"/>
    <col collapsed="false" customWidth="true" hidden="false" outlineLevel="0" max="7" min="7" style="1" width="70"/>
    <col collapsed="false" customWidth="true" hidden="false" outlineLevel="0" max="8" min="8" style="1" width="12"/>
  </cols>
  <sheetData>
    <row r="1" customFormat="false" ht="1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Format="false" ht="18" hidden="false" customHeight="true" outlineLevel="0" collapsed="false">
      <c r="A2" s="3" t="s">
        <v>8</v>
      </c>
      <c r="B2" s="3"/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A3" s="4" t="n">
        <v>1</v>
      </c>
      <c r="B3" s="5" t="n">
        <v>44042</v>
      </c>
      <c r="C3" s="6" t="n">
        <v>2</v>
      </c>
      <c r="D3" s="6" t="n">
        <f aca="false">C3+E3</f>
        <v>0</v>
      </c>
      <c r="E3" s="7" t="n">
        <v>-2</v>
      </c>
      <c r="F3" s="8" t="s">
        <v>9</v>
      </c>
      <c r="G3" s="9"/>
      <c r="H3" s="10" t="n">
        <f aca="false">E3</f>
        <v>-2</v>
      </c>
    </row>
    <row r="4" customFormat="false" ht="15" hidden="false" customHeight="true" outlineLevel="0" collapsed="false">
      <c r="A4" s="11" t="n">
        <v>2</v>
      </c>
      <c r="B4" s="12" t="n">
        <v>44044</v>
      </c>
      <c r="C4" s="13" t="n">
        <v>5</v>
      </c>
      <c r="D4" s="13" t="n">
        <f aca="false">C4+E4</f>
        <v>10.5</v>
      </c>
      <c r="E4" s="14" t="n">
        <v>5.5</v>
      </c>
      <c r="F4" s="15" t="s">
        <v>10</v>
      </c>
      <c r="G4" s="16" t="s">
        <v>11</v>
      </c>
      <c r="H4" s="17" t="n">
        <f aca="false">H3+E4</f>
        <v>3.5</v>
      </c>
    </row>
    <row r="5" customFormat="false" ht="15" hidden="false" customHeight="true" outlineLevel="0" collapsed="false">
      <c r="A5" s="4" t="n">
        <v>3</v>
      </c>
      <c r="B5" s="5" t="n">
        <v>44048</v>
      </c>
      <c r="C5" s="6" t="n">
        <v>1</v>
      </c>
      <c r="D5" s="6" t="n">
        <f aca="false">C5+E5</f>
        <v>0</v>
      </c>
      <c r="E5" s="7" t="n">
        <v>-1</v>
      </c>
      <c r="F5" s="8" t="s">
        <v>9</v>
      </c>
      <c r="G5" s="9"/>
      <c r="H5" s="10" t="n">
        <f aca="false">H4+E5</f>
        <v>2.5</v>
      </c>
    </row>
    <row r="6" customFormat="false" ht="15" hidden="false" customHeight="true" outlineLevel="0" collapsed="false">
      <c r="A6" s="11" t="n">
        <v>4</v>
      </c>
      <c r="B6" s="12" t="n">
        <v>44049</v>
      </c>
      <c r="C6" s="13" t="n">
        <v>4</v>
      </c>
      <c r="D6" s="13" t="n">
        <f aca="false">C6+E6</f>
        <v>10.5</v>
      </c>
      <c r="E6" s="14" t="n">
        <v>6.5</v>
      </c>
      <c r="F6" s="15" t="s">
        <v>10</v>
      </c>
      <c r="G6" s="16" t="s">
        <v>12</v>
      </c>
      <c r="H6" s="17" t="n">
        <f aca="false">H5+E6</f>
        <v>9</v>
      </c>
    </row>
    <row r="7" customFormat="false" ht="15" hidden="false" customHeight="true" outlineLevel="0" collapsed="false">
      <c r="A7" s="4" t="n">
        <v>5</v>
      </c>
      <c r="B7" s="5" t="n">
        <v>44050</v>
      </c>
      <c r="C7" s="6" t="n">
        <v>6.5</v>
      </c>
      <c r="D7" s="6" t="n">
        <f aca="false">C7+E7</f>
        <v>0</v>
      </c>
      <c r="E7" s="7" t="n">
        <v>-6.5</v>
      </c>
      <c r="F7" s="8" t="s">
        <v>9</v>
      </c>
      <c r="G7" s="9"/>
      <c r="H7" s="10" t="n">
        <f aca="false">H6+E7</f>
        <v>2.5</v>
      </c>
    </row>
    <row r="8" customFormat="false" ht="15" hidden="false" customHeight="true" outlineLevel="0" collapsed="false">
      <c r="A8" s="11" t="n">
        <v>6</v>
      </c>
      <c r="B8" s="12" t="n">
        <v>44053</v>
      </c>
      <c r="C8" s="13" t="n">
        <v>2.5</v>
      </c>
      <c r="D8" s="13" t="n">
        <f aca="false">C8+E8</f>
        <v>9.75</v>
      </c>
      <c r="E8" s="14" t="n">
        <v>7.25</v>
      </c>
      <c r="F8" s="15" t="s">
        <v>10</v>
      </c>
      <c r="G8" s="16" t="s">
        <v>13</v>
      </c>
      <c r="H8" s="17" t="n">
        <f aca="false">H7+E8</f>
        <v>9.75</v>
      </c>
    </row>
    <row r="9" customFormat="false" ht="15" hidden="false" customHeight="true" outlineLevel="0" collapsed="false">
      <c r="A9" s="4" t="n">
        <v>7</v>
      </c>
      <c r="B9" s="5" t="n">
        <v>44054</v>
      </c>
      <c r="C9" s="6" t="n">
        <v>3</v>
      </c>
      <c r="D9" s="6" t="n">
        <f aca="false">C9+E9</f>
        <v>0</v>
      </c>
      <c r="E9" s="7" t="n">
        <v>-3</v>
      </c>
      <c r="F9" s="8" t="s">
        <v>9</v>
      </c>
      <c r="G9" s="9"/>
      <c r="H9" s="10" t="n">
        <f aca="false">H8+E9</f>
        <v>6.75</v>
      </c>
    </row>
    <row r="10" customFormat="false" ht="15" hidden="false" customHeight="true" outlineLevel="0" collapsed="false">
      <c r="A10" s="11" t="n">
        <v>8</v>
      </c>
      <c r="B10" s="12" t="n">
        <v>44056</v>
      </c>
      <c r="C10" s="13" t="n">
        <v>3</v>
      </c>
      <c r="D10" s="13" t="n">
        <f aca="false">C10+E10</f>
        <v>10.75</v>
      </c>
      <c r="E10" s="14" t="n">
        <v>7.75</v>
      </c>
      <c r="F10" s="15" t="s">
        <v>10</v>
      </c>
      <c r="G10" s="16" t="s">
        <v>14</v>
      </c>
      <c r="H10" s="17" t="n">
        <f aca="false">H9+E10</f>
        <v>14.5</v>
      </c>
    </row>
    <row r="11" customFormat="false" ht="15" hidden="false" customHeight="true" outlineLevel="0" collapsed="false">
      <c r="A11" s="11" t="n">
        <v>9</v>
      </c>
      <c r="B11" s="12" t="n">
        <v>44057</v>
      </c>
      <c r="C11" s="13" t="n">
        <v>0.5</v>
      </c>
      <c r="D11" s="13" t="n">
        <f aca="false">C11+E11</f>
        <v>150.5</v>
      </c>
      <c r="E11" s="14" t="n">
        <v>150</v>
      </c>
      <c r="F11" s="15" t="s">
        <v>10</v>
      </c>
      <c r="G11" s="16" t="s">
        <v>15</v>
      </c>
      <c r="H11" s="17" t="n">
        <f aca="false">H10+E11</f>
        <v>164.5</v>
      </c>
    </row>
    <row r="12" customFormat="false" ht="15" hidden="false" customHeight="true" outlineLevel="0" collapsed="false">
      <c r="A12" s="4" t="n">
        <v>10</v>
      </c>
      <c r="B12" s="5" t="n">
        <v>44058</v>
      </c>
      <c r="C12" s="6" t="n">
        <v>1</v>
      </c>
      <c r="D12" s="6" t="n">
        <f aca="false">C12+E12</f>
        <v>0</v>
      </c>
      <c r="E12" s="7" t="n">
        <v>-1</v>
      </c>
      <c r="F12" s="8" t="s">
        <v>9</v>
      </c>
      <c r="G12" s="9"/>
      <c r="H12" s="10" t="n">
        <f aca="false">H11+E12</f>
        <v>163.5</v>
      </c>
    </row>
    <row r="13" customFormat="false" ht="15" hidden="false" customHeight="true" outlineLevel="0" collapsed="false">
      <c r="A13" s="4" t="n">
        <v>11</v>
      </c>
      <c r="B13" s="5" t="n">
        <v>44060</v>
      </c>
      <c r="C13" s="6" t="n">
        <v>0.5</v>
      </c>
      <c r="D13" s="6" t="n">
        <f aca="false">C13+E13</f>
        <v>0</v>
      </c>
      <c r="E13" s="7" t="n">
        <v>-0.5</v>
      </c>
      <c r="F13" s="8" t="s">
        <v>9</v>
      </c>
      <c r="G13" s="9"/>
      <c r="H13" s="10" t="n">
        <f aca="false">H12+E13</f>
        <v>163</v>
      </c>
    </row>
    <row r="14" customFormat="false" ht="15" hidden="false" customHeight="true" outlineLevel="0" collapsed="false">
      <c r="A14" s="4" t="n">
        <v>12</v>
      </c>
      <c r="B14" s="5" t="n">
        <v>44061</v>
      </c>
      <c r="C14" s="6" t="n">
        <v>2.5</v>
      </c>
      <c r="D14" s="6" t="n">
        <f aca="false">C14+E14</f>
        <v>0</v>
      </c>
      <c r="E14" s="7" t="n">
        <v>-2.5</v>
      </c>
      <c r="F14" s="8" t="s">
        <v>9</v>
      </c>
      <c r="G14" s="9"/>
      <c r="H14" s="10" t="n">
        <f aca="false">H13+E14</f>
        <v>160.5</v>
      </c>
    </row>
    <row r="15" customFormat="false" ht="15" hidden="false" customHeight="true" outlineLevel="0" collapsed="false">
      <c r="A15" s="4" t="n">
        <v>13</v>
      </c>
      <c r="B15" s="5" t="n">
        <v>44063</v>
      </c>
      <c r="C15" s="6" t="n">
        <v>3.5</v>
      </c>
      <c r="D15" s="6" t="n">
        <f aca="false">C15+E15</f>
        <v>0</v>
      </c>
      <c r="E15" s="7" t="n">
        <v>-3.5</v>
      </c>
      <c r="F15" s="8" t="s">
        <v>9</v>
      </c>
      <c r="G15" s="9"/>
      <c r="H15" s="10" t="n">
        <f aca="false">H14+E15</f>
        <v>157</v>
      </c>
    </row>
    <row r="16" customFormat="false" ht="27.75" hidden="false" customHeight="true" outlineLevel="0" collapsed="false">
      <c r="A16" s="11" t="n">
        <v>14</v>
      </c>
      <c r="B16" s="12" t="n">
        <v>44065</v>
      </c>
      <c r="C16" s="13" t="n">
        <v>13.5</v>
      </c>
      <c r="D16" s="13" t="n">
        <f aca="false">C16+E16</f>
        <v>21.25</v>
      </c>
      <c r="E16" s="14" t="n">
        <v>7.75</v>
      </c>
      <c r="F16" s="15" t="s">
        <v>10</v>
      </c>
      <c r="G16" s="16" t="s">
        <v>16</v>
      </c>
      <c r="H16" s="17" t="n">
        <f aca="false">H15+E16</f>
        <v>164.75</v>
      </c>
    </row>
    <row r="17" customFormat="false" ht="27.75" hidden="false" customHeight="true" outlineLevel="0" collapsed="false">
      <c r="A17" s="11" t="n">
        <v>15</v>
      </c>
      <c r="B17" s="12" t="n">
        <v>44066</v>
      </c>
      <c r="C17" s="13" t="n">
        <v>9.5</v>
      </c>
      <c r="D17" s="13" t="n">
        <f aca="false">C17+E17</f>
        <v>19</v>
      </c>
      <c r="E17" s="14" t="n">
        <v>9.5</v>
      </c>
      <c r="F17" s="15" t="s">
        <v>10</v>
      </c>
      <c r="G17" s="16" t="s">
        <v>17</v>
      </c>
      <c r="H17" s="17" t="n">
        <f aca="false">H16+E17</f>
        <v>174.25</v>
      </c>
    </row>
    <row r="18" customFormat="false" ht="15" hidden="false" customHeight="true" outlineLevel="0" collapsed="false">
      <c r="A18" s="4" t="n">
        <v>16</v>
      </c>
      <c r="B18" s="5" t="n">
        <v>44067</v>
      </c>
      <c r="C18" s="6" t="n">
        <v>30.5</v>
      </c>
      <c r="D18" s="6" t="n">
        <f aca="false">C18+E18</f>
        <v>30</v>
      </c>
      <c r="E18" s="7" t="n">
        <v>-0.5</v>
      </c>
      <c r="F18" s="8" t="s">
        <v>9</v>
      </c>
      <c r="G18" s="9" t="s">
        <v>18</v>
      </c>
      <c r="H18" s="10" t="n">
        <f aca="false">H17+E18</f>
        <v>173.75</v>
      </c>
    </row>
    <row r="19" customFormat="false" ht="27.75" hidden="false" customHeight="true" outlineLevel="0" collapsed="false">
      <c r="A19" s="11" t="n">
        <v>17</v>
      </c>
      <c r="B19" s="12" t="n">
        <v>44068</v>
      </c>
      <c r="C19" s="13" t="n">
        <v>5.5</v>
      </c>
      <c r="D19" s="13" t="n">
        <f aca="false">C19+E19</f>
        <v>19.8</v>
      </c>
      <c r="E19" s="14" t="n">
        <v>14.3</v>
      </c>
      <c r="F19" s="15" t="s">
        <v>10</v>
      </c>
      <c r="G19" s="16" t="s">
        <v>19</v>
      </c>
      <c r="H19" s="17" t="n">
        <f aca="false">H18+E19</f>
        <v>188.05</v>
      </c>
    </row>
    <row r="20" customFormat="false" ht="15" hidden="false" customHeight="true" outlineLevel="0" collapsed="false">
      <c r="A20" s="4" t="n">
        <v>18</v>
      </c>
      <c r="B20" s="5" t="n">
        <v>44069</v>
      </c>
      <c r="C20" s="6" t="n">
        <v>2</v>
      </c>
      <c r="D20" s="6" t="n">
        <f aca="false">C20+E20</f>
        <v>0</v>
      </c>
      <c r="E20" s="7" t="n">
        <v>-2</v>
      </c>
      <c r="F20" s="8" t="s">
        <v>9</v>
      </c>
      <c r="G20" s="9"/>
      <c r="H20" s="10" t="n">
        <f aca="false">H19+E20</f>
        <v>186.05</v>
      </c>
    </row>
    <row r="21" customFormat="false" ht="15" hidden="false" customHeight="true" outlineLevel="0" collapsed="false">
      <c r="A21" s="4" t="n">
        <v>19</v>
      </c>
      <c r="B21" s="5" t="n">
        <v>44073</v>
      </c>
      <c r="C21" s="6" t="n">
        <v>3</v>
      </c>
      <c r="D21" s="6" t="n">
        <f aca="false">C21+E21</f>
        <v>0</v>
      </c>
      <c r="E21" s="7" t="n">
        <v>-3</v>
      </c>
      <c r="F21" s="8" t="s">
        <v>9</v>
      </c>
      <c r="G21" s="9"/>
      <c r="H21" s="10" t="n">
        <f aca="false">H20+E21</f>
        <v>183.05</v>
      </c>
    </row>
    <row r="22" customFormat="false" ht="15" hidden="false" customHeight="true" outlineLevel="0" collapsed="false">
      <c r="A22" s="4" t="n">
        <v>20</v>
      </c>
      <c r="B22" s="5" t="n">
        <v>44074</v>
      </c>
      <c r="C22" s="6" t="n">
        <v>6</v>
      </c>
      <c r="D22" s="6" t="n">
        <f aca="false">C22+E22</f>
        <v>0</v>
      </c>
      <c r="E22" s="7" t="n">
        <v>-6</v>
      </c>
      <c r="F22" s="8" t="s">
        <v>9</v>
      </c>
      <c r="G22" s="9"/>
      <c r="H22" s="10" t="n">
        <f aca="false">H21+E22</f>
        <v>177.05</v>
      </c>
    </row>
    <row r="23" customFormat="false" ht="41.25" hidden="false" customHeight="true" outlineLevel="0" collapsed="false">
      <c r="A23" s="11" t="n">
        <v>21</v>
      </c>
      <c r="B23" s="12" t="n">
        <v>44075</v>
      </c>
      <c r="C23" s="13" t="n">
        <v>17</v>
      </c>
      <c r="D23" s="13" t="n">
        <f aca="false">C23+E23</f>
        <v>104.07</v>
      </c>
      <c r="E23" s="14" t="n">
        <v>87.07</v>
      </c>
      <c r="F23" s="15" t="s">
        <v>10</v>
      </c>
      <c r="G23" s="16" t="s">
        <v>20</v>
      </c>
      <c r="H23" s="17" t="n">
        <f aca="false">H22+E23</f>
        <v>264.12</v>
      </c>
    </row>
    <row r="24" customFormat="false" ht="15" hidden="false" customHeight="true" outlineLevel="0" collapsed="false">
      <c r="A24" s="11" t="n">
        <v>22</v>
      </c>
      <c r="B24" s="12" t="n">
        <v>44076</v>
      </c>
      <c r="C24" s="13" t="n">
        <v>9</v>
      </c>
      <c r="D24" s="13" t="n">
        <f aca="false">C24+E24</f>
        <v>20.7</v>
      </c>
      <c r="E24" s="14" t="n">
        <v>11.7</v>
      </c>
      <c r="F24" s="15" t="s">
        <v>10</v>
      </c>
      <c r="G24" s="16" t="s">
        <v>21</v>
      </c>
      <c r="H24" s="17" t="n">
        <f aca="false">H23+E24</f>
        <v>275.82</v>
      </c>
    </row>
    <row r="25" customFormat="false" ht="15" hidden="false" customHeight="true" outlineLevel="0" collapsed="false">
      <c r="A25" s="11" t="n">
        <v>23</v>
      </c>
      <c r="B25" s="12" t="n">
        <v>44077</v>
      </c>
      <c r="C25" s="13" t="n">
        <v>9</v>
      </c>
      <c r="D25" s="13" t="n">
        <f aca="false">C25+E25</f>
        <v>10.88</v>
      </c>
      <c r="E25" s="14" t="n">
        <v>1.88</v>
      </c>
      <c r="F25" s="15" t="s">
        <v>10</v>
      </c>
      <c r="G25" s="16" t="s">
        <v>22</v>
      </c>
      <c r="H25" s="17" t="n">
        <f aca="false">H24+E25</f>
        <v>277.7</v>
      </c>
    </row>
    <row r="26" customFormat="false" ht="15" hidden="false" customHeight="true" outlineLevel="0" collapsed="false">
      <c r="A26" s="4" t="n">
        <v>24</v>
      </c>
      <c r="B26" s="5" t="n">
        <v>44078</v>
      </c>
      <c r="C26" s="6" t="n">
        <v>7</v>
      </c>
      <c r="D26" s="6" t="n">
        <f aca="false">C26+E26</f>
        <v>0</v>
      </c>
      <c r="E26" s="7" t="n">
        <v>-7</v>
      </c>
      <c r="F26" s="8" t="s">
        <v>9</v>
      </c>
      <c r="G26" s="9"/>
      <c r="H26" s="10" t="n">
        <f aca="false">H25+E26</f>
        <v>270.7</v>
      </c>
    </row>
    <row r="27" customFormat="false" ht="15" hidden="false" customHeight="true" outlineLevel="0" collapsed="false">
      <c r="A27" s="11" t="n">
        <v>25</v>
      </c>
      <c r="B27" s="12" t="n">
        <v>44079</v>
      </c>
      <c r="C27" s="13" t="n">
        <v>7.5</v>
      </c>
      <c r="D27" s="13" t="n">
        <f aca="false">C27+E27</f>
        <v>9.1</v>
      </c>
      <c r="E27" s="14" t="n">
        <v>1.6</v>
      </c>
      <c r="F27" s="15" t="s">
        <v>10</v>
      </c>
      <c r="G27" s="16" t="s">
        <v>23</v>
      </c>
      <c r="H27" s="17" t="n">
        <f aca="false">H26+E27</f>
        <v>272.3</v>
      </c>
    </row>
    <row r="28" customFormat="false" ht="15" hidden="false" customHeight="true" outlineLevel="0" collapsed="false">
      <c r="A28" s="4" t="n">
        <v>26</v>
      </c>
      <c r="B28" s="5" t="n">
        <v>44080</v>
      </c>
      <c r="C28" s="6" t="n">
        <v>27.5</v>
      </c>
      <c r="D28" s="6" t="n">
        <f aca="false">C28+E28</f>
        <v>20.63</v>
      </c>
      <c r="E28" s="7" t="n">
        <v>-6.87</v>
      </c>
      <c r="F28" s="8" t="s">
        <v>9</v>
      </c>
      <c r="G28" s="9" t="s">
        <v>24</v>
      </c>
      <c r="H28" s="10" t="n">
        <f aca="false">H27+E28</f>
        <v>265.43</v>
      </c>
    </row>
    <row r="29" customFormat="false" ht="15" hidden="false" customHeight="true" outlineLevel="0" collapsed="false">
      <c r="A29" s="4" t="n">
        <v>27</v>
      </c>
      <c r="B29" s="5" t="n">
        <v>44082</v>
      </c>
      <c r="C29" s="6" t="n">
        <v>3.5</v>
      </c>
      <c r="D29" s="6" t="n">
        <f aca="false">C29+E29</f>
        <v>0</v>
      </c>
      <c r="E29" s="7" t="n">
        <v>-3.5</v>
      </c>
      <c r="F29" s="8" t="s">
        <v>9</v>
      </c>
      <c r="G29" s="9"/>
      <c r="H29" s="10" t="n">
        <f aca="false">H28+E29</f>
        <v>261.93</v>
      </c>
    </row>
    <row r="30" customFormat="false" ht="41.25" hidden="false" customHeight="true" outlineLevel="0" collapsed="false">
      <c r="A30" s="11" t="n">
        <v>28</v>
      </c>
      <c r="B30" s="12" t="n">
        <v>44083</v>
      </c>
      <c r="C30" s="13" t="n">
        <v>17.5</v>
      </c>
      <c r="D30" s="13" t="n">
        <f aca="false">C30+E30</f>
        <v>73</v>
      </c>
      <c r="E30" s="14" t="n">
        <v>55.5</v>
      </c>
      <c r="F30" s="15" t="s">
        <v>10</v>
      </c>
      <c r="G30" s="16" t="s">
        <v>25</v>
      </c>
      <c r="H30" s="17" t="n">
        <f aca="false">H29+E30</f>
        <v>317.43</v>
      </c>
    </row>
    <row r="31" customFormat="false" ht="15" hidden="false" customHeight="true" outlineLevel="0" collapsed="false">
      <c r="A31" s="4" t="n">
        <v>29</v>
      </c>
      <c r="B31" s="5" t="n">
        <v>44085</v>
      </c>
      <c r="C31" s="6" t="n">
        <v>0.5</v>
      </c>
      <c r="D31" s="6" t="n">
        <f aca="false">C31+E31</f>
        <v>0</v>
      </c>
      <c r="E31" s="7" t="n">
        <v>-0.5</v>
      </c>
      <c r="F31" s="8" t="s">
        <v>9</v>
      </c>
      <c r="G31" s="9"/>
      <c r="H31" s="10" t="n">
        <f aca="false">H30+E31</f>
        <v>316.93</v>
      </c>
    </row>
    <row r="32" customFormat="false" ht="15" hidden="false" customHeight="true" outlineLevel="0" collapsed="false">
      <c r="A32" s="4" t="n">
        <v>30</v>
      </c>
      <c r="B32" s="5" t="n">
        <v>44087</v>
      </c>
      <c r="C32" s="6" t="n">
        <v>7.5</v>
      </c>
      <c r="D32" s="6" t="n">
        <f aca="false">C32+E32</f>
        <v>0</v>
      </c>
      <c r="E32" s="7" t="n">
        <v>-7.5</v>
      </c>
      <c r="F32" s="8" t="s">
        <v>9</v>
      </c>
      <c r="G32" s="9"/>
      <c r="H32" s="10" t="n">
        <f aca="false">H31+E32</f>
        <v>309.43</v>
      </c>
    </row>
    <row r="33" customFormat="false" ht="15" hidden="false" customHeight="true" outlineLevel="0" collapsed="false">
      <c r="A33" s="4" t="n">
        <v>31</v>
      </c>
      <c r="B33" s="5" t="n">
        <v>44089</v>
      </c>
      <c r="C33" s="6" t="n">
        <v>2.5</v>
      </c>
      <c r="D33" s="6" t="n">
        <f aca="false">C33+E33</f>
        <v>0</v>
      </c>
      <c r="E33" s="7" t="n">
        <v>-2.5</v>
      </c>
      <c r="F33" s="8" t="s">
        <v>9</v>
      </c>
      <c r="G33" s="9"/>
      <c r="H33" s="10" t="n">
        <f aca="false">H32+E33</f>
        <v>306.93</v>
      </c>
    </row>
    <row r="34" customFormat="false" ht="15" hidden="false" customHeight="true" outlineLevel="0" collapsed="false">
      <c r="A34" s="11" t="n">
        <v>32</v>
      </c>
      <c r="B34" s="12" t="n">
        <v>44090</v>
      </c>
      <c r="C34" s="13" t="n">
        <v>8</v>
      </c>
      <c r="D34" s="13" t="n">
        <f aca="false">C34+E34</f>
        <v>10</v>
      </c>
      <c r="E34" s="14" t="n">
        <v>2</v>
      </c>
      <c r="F34" s="15" t="s">
        <v>10</v>
      </c>
      <c r="G34" s="16" t="s">
        <v>26</v>
      </c>
      <c r="H34" s="17" t="n">
        <f aca="false">H33+E34</f>
        <v>308.93</v>
      </c>
    </row>
    <row r="35" customFormat="false" ht="15" hidden="false" customHeight="true" outlineLevel="0" collapsed="false">
      <c r="A35" s="4" t="n">
        <v>33</v>
      </c>
      <c r="B35" s="5" t="n">
        <v>44092</v>
      </c>
      <c r="C35" s="6" t="n">
        <v>1</v>
      </c>
      <c r="D35" s="6" t="n">
        <f aca="false">C35+E35</f>
        <v>0</v>
      </c>
      <c r="E35" s="7" t="n">
        <v>-1</v>
      </c>
      <c r="F35" s="8" t="s">
        <v>9</v>
      </c>
      <c r="G35" s="9"/>
      <c r="H35" s="10" t="n">
        <f aca="false">H34+E35</f>
        <v>307.93</v>
      </c>
    </row>
    <row r="36" customFormat="false" ht="15" hidden="false" customHeight="true" outlineLevel="0" collapsed="false">
      <c r="A36" s="4" t="n">
        <v>34</v>
      </c>
      <c r="B36" s="5" t="n">
        <v>44094</v>
      </c>
      <c r="C36" s="6" t="n">
        <v>0.5</v>
      </c>
      <c r="D36" s="6" t="n">
        <f aca="false">C36+E36</f>
        <v>0</v>
      </c>
      <c r="E36" s="7" t="n">
        <v>-0.5</v>
      </c>
      <c r="F36" s="8" t="s">
        <v>9</v>
      </c>
      <c r="G36" s="9"/>
      <c r="H36" s="10" t="n">
        <f aca="false">H35+E36</f>
        <v>307.43</v>
      </c>
    </row>
    <row r="37" customFormat="false" ht="15" hidden="false" customHeight="true" outlineLevel="0" collapsed="false">
      <c r="A37" s="4" t="n">
        <v>35</v>
      </c>
      <c r="B37" s="5" t="n">
        <v>44095</v>
      </c>
      <c r="C37" s="6" t="n">
        <v>1.5</v>
      </c>
      <c r="D37" s="6" t="n">
        <f aca="false">C37+E37</f>
        <v>0</v>
      </c>
      <c r="E37" s="7" t="n">
        <v>-1.5</v>
      </c>
      <c r="F37" s="8" t="s">
        <v>9</v>
      </c>
      <c r="G37" s="9"/>
      <c r="H37" s="10" t="n">
        <f aca="false">H36+E37</f>
        <v>305.93</v>
      </c>
    </row>
    <row r="38" customFormat="false" ht="15" hidden="false" customHeight="true" outlineLevel="0" collapsed="false">
      <c r="A38" s="11" t="n">
        <v>36</v>
      </c>
      <c r="B38" s="12" t="n">
        <v>44096</v>
      </c>
      <c r="C38" s="13" t="n">
        <v>4</v>
      </c>
      <c r="D38" s="13" t="n">
        <f aca="false">C38+E38</f>
        <v>9.75</v>
      </c>
      <c r="E38" s="14" t="n">
        <v>5.75</v>
      </c>
      <c r="F38" s="15" t="s">
        <v>10</v>
      </c>
      <c r="G38" s="16" t="s">
        <v>27</v>
      </c>
      <c r="H38" s="17" t="n">
        <f aca="false">H37+E38</f>
        <v>311.68</v>
      </c>
    </row>
    <row r="39" customFormat="false" ht="15" hidden="false" customHeight="true" outlineLevel="0" collapsed="false">
      <c r="A39" s="11" t="n">
        <v>37</v>
      </c>
      <c r="B39" s="12" t="n">
        <v>44097</v>
      </c>
      <c r="C39" s="13" t="n">
        <v>2.5</v>
      </c>
      <c r="D39" s="13" t="n">
        <f aca="false">C39+E39</f>
        <v>10</v>
      </c>
      <c r="E39" s="14" t="n">
        <v>7.5</v>
      </c>
      <c r="F39" s="15" t="s">
        <v>10</v>
      </c>
      <c r="G39" s="16" t="s">
        <v>28</v>
      </c>
      <c r="H39" s="17" t="n">
        <f aca="false">H38+E39</f>
        <v>319.18</v>
      </c>
    </row>
    <row r="40" customFormat="false" ht="15" hidden="false" customHeight="true" outlineLevel="0" collapsed="false">
      <c r="A40" s="11" t="n">
        <v>38</v>
      </c>
      <c r="B40" s="12" t="n">
        <v>44098</v>
      </c>
      <c r="C40" s="13" t="n">
        <v>4</v>
      </c>
      <c r="D40" s="13" t="n">
        <f aca="false">C40+E40</f>
        <v>21</v>
      </c>
      <c r="E40" s="14" t="n">
        <v>17</v>
      </c>
      <c r="F40" s="15" t="s">
        <v>10</v>
      </c>
      <c r="G40" s="16" t="s">
        <v>29</v>
      </c>
      <c r="H40" s="17" t="n">
        <f aca="false">H39+E40</f>
        <v>336.18</v>
      </c>
    </row>
    <row r="41" customFormat="false" ht="15" hidden="false" customHeight="true" outlineLevel="0" collapsed="false">
      <c r="A41" s="11" t="n">
        <v>39</v>
      </c>
      <c r="B41" s="12" t="n">
        <v>44100</v>
      </c>
      <c r="C41" s="13" t="n">
        <v>3</v>
      </c>
      <c r="D41" s="13" t="n">
        <f aca="false">C41+E41</f>
        <v>8.75</v>
      </c>
      <c r="E41" s="14" t="n">
        <v>5.75</v>
      </c>
      <c r="F41" s="15" t="s">
        <v>10</v>
      </c>
      <c r="G41" s="16" t="s">
        <v>30</v>
      </c>
      <c r="H41" s="17" t="n">
        <f aca="false">H40+E41</f>
        <v>341.93</v>
      </c>
    </row>
    <row r="42" customFormat="false" ht="15" hidden="false" customHeight="true" outlineLevel="0" collapsed="false">
      <c r="A42" s="11" t="n">
        <v>40</v>
      </c>
      <c r="B42" s="12" t="n">
        <v>44101</v>
      </c>
      <c r="C42" s="13" t="n">
        <v>2.5</v>
      </c>
      <c r="D42" s="13" t="n">
        <f aca="false">C42+E42</f>
        <v>11.25</v>
      </c>
      <c r="E42" s="14" t="n">
        <v>8.75</v>
      </c>
      <c r="F42" s="15" t="s">
        <v>10</v>
      </c>
      <c r="G42" s="16" t="s">
        <v>31</v>
      </c>
      <c r="H42" s="17" t="n">
        <f aca="false">H41+E42</f>
        <v>350.68</v>
      </c>
    </row>
    <row r="43" customFormat="false" ht="15" hidden="false" customHeight="true" outlineLevel="0" collapsed="false">
      <c r="A43" s="11" t="n">
        <v>41</v>
      </c>
      <c r="B43" s="12" t="n">
        <v>44102</v>
      </c>
      <c r="C43" s="13" t="n">
        <v>5</v>
      </c>
      <c r="D43" s="13" t="n">
        <f aca="false">C43+E43</f>
        <v>9</v>
      </c>
      <c r="E43" s="14" t="n">
        <v>4</v>
      </c>
      <c r="F43" s="15" t="s">
        <v>10</v>
      </c>
      <c r="G43" s="16" t="s">
        <v>32</v>
      </c>
      <c r="H43" s="17" t="n">
        <f aca="false">H42+E43</f>
        <v>354.68</v>
      </c>
    </row>
    <row r="44" customFormat="false" ht="15" hidden="false" customHeight="true" outlineLevel="0" collapsed="false">
      <c r="A44" s="4" t="n">
        <v>42</v>
      </c>
      <c r="B44" s="5" t="n">
        <v>44103</v>
      </c>
      <c r="C44" s="6" t="n">
        <v>2.5</v>
      </c>
      <c r="D44" s="6" t="n">
        <f aca="false">C44+E44</f>
        <v>0</v>
      </c>
      <c r="E44" s="7" t="n">
        <v>-2.5</v>
      </c>
      <c r="F44" s="8" t="s">
        <v>9</v>
      </c>
      <c r="G44" s="9"/>
      <c r="H44" s="10" t="n">
        <f aca="false">H43+E44</f>
        <v>352.18</v>
      </c>
    </row>
    <row r="45" customFormat="false" ht="15" hidden="false" customHeight="true" outlineLevel="0" collapsed="false">
      <c r="A45" s="4" t="n">
        <v>43</v>
      </c>
      <c r="B45" s="5" t="n">
        <v>44104</v>
      </c>
      <c r="C45" s="6" t="n">
        <v>1</v>
      </c>
      <c r="D45" s="6" t="n">
        <f aca="false">C45+E45</f>
        <v>0</v>
      </c>
      <c r="E45" s="7" t="n">
        <v>-1</v>
      </c>
      <c r="F45" s="8" t="s">
        <v>9</v>
      </c>
      <c r="G45" s="9"/>
      <c r="H45" s="10" t="n">
        <f aca="false">H44+E45</f>
        <v>351.18</v>
      </c>
    </row>
    <row r="46" customFormat="false" ht="15" hidden="false" customHeight="true" outlineLevel="0" collapsed="false">
      <c r="A46" s="11" t="n">
        <v>44</v>
      </c>
      <c r="B46" s="12" t="n">
        <v>44105</v>
      </c>
      <c r="C46" s="13" t="n">
        <v>3.5</v>
      </c>
      <c r="D46" s="13" t="n">
        <f aca="false">C46+E46</f>
        <v>19.75</v>
      </c>
      <c r="E46" s="14" t="n">
        <v>16.25</v>
      </c>
      <c r="F46" s="15" t="s">
        <v>10</v>
      </c>
      <c r="G46" s="16" t="s">
        <v>33</v>
      </c>
      <c r="H46" s="17" t="n">
        <f aca="false">H45+E46</f>
        <v>367.43</v>
      </c>
    </row>
    <row r="47" customFormat="false" ht="15" hidden="false" customHeight="true" outlineLevel="0" collapsed="false">
      <c r="A47" s="4" t="n">
        <v>45</v>
      </c>
      <c r="B47" s="5" t="n">
        <v>44107</v>
      </c>
      <c r="C47" s="6" t="n">
        <v>2</v>
      </c>
      <c r="D47" s="6" t="n">
        <f aca="false">C47+E47</f>
        <v>0</v>
      </c>
      <c r="E47" s="7" t="n">
        <v>-2</v>
      </c>
      <c r="F47" s="8" t="s">
        <v>9</v>
      </c>
      <c r="G47" s="9"/>
      <c r="H47" s="10" t="n">
        <f aca="false">H46+E47</f>
        <v>365.43</v>
      </c>
    </row>
    <row r="48" customFormat="false" ht="15" hidden="false" customHeight="true" outlineLevel="0" collapsed="false">
      <c r="A48" s="4" t="n">
        <v>46</v>
      </c>
      <c r="B48" s="5" t="n">
        <v>44109</v>
      </c>
      <c r="C48" s="6" t="n">
        <v>3.5</v>
      </c>
      <c r="D48" s="6" t="n">
        <f aca="false">C48+E48</f>
        <v>0</v>
      </c>
      <c r="E48" s="7" t="n">
        <v>-3.5</v>
      </c>
      <c r="F48" s="8" t="s">
        <v>9</v>
      </c>
      <c r="G48" s="9"/>
      <c r="H48" s="10" t="n">
        <f aca="false">H47+E48</f>
        <v>361.93</v>
      </c>
    </row>
    <row r="49" customFormat="false" ht="15" hidden="false" customHeight="true" outlineLevel="0" collapsed="false">
      <c r="A49" s="4" t="n">
        <v>47</v>
      </c>
      <c r="B49" s="5" t="n">
        <v>44111</v>
      </c>
      <c r="C49" s="6" t="n">
        <v>1.5</v>
      </c>
      <c r="D49" s="6" t="n">
        <f aca="false">C49+E49</f>
        <v>0</v>
      </c>
      <c r="E49" s="7" t="n">
        <v>-1.5</v>
      </c>
      <c r="F49" s="8" t="s">
        <v>9</v>
      </c>
      <c r="G49" s="9"/>
      <c r="H49" s="10" t="n">
        <f aca="false">H48+E49</f>
        <v>360.43</v>
      </c>
    </row>
    <row r="50" customFormat="false" ht="15" hidden="false" customHeight="true" outlineLevel="0" collapsed="false">
      <c r="A50" s="4" t="n">
        <v>48</v>
      </c>
      <c r="B50" s="5" t="n">
        <v>44113</v>
      </c>
      <c r="C50" s="6" t="n">
        <v>2</v>
      </c>
      <c r="D50" s="6" t="n">
        <f aca="false">C50+E50</f>
        <v>0</v>
      </c>
      <c r="E50" s="7" t="n">
        <v>-2</v>
      </c>
      <c r="F50" s="8" t="s">
        <v>9</v>
      </c>
      <c r="G50" s="9"/>
      <c r="H50" s="10" t="n">
        <f aca="false">H49+E50</f>
        <v>358.43</v>
      </c>
    </row>
    <row r="51" customFormat="false" ht="15" hidden="false" customHeight="true" outlineLevel="0" collapsed="false">
      <c r="A51" s="4" t="n">
        <v>49</v>
      </c>
      <c r="B51" s="5" t="n">
        <v>44114</v>
      </c>
      <c r="C51" s="6" t="n">
        <v>2</v>
      </c>
      <c r="D51" s="6" t="n">
        <f aca="false">C51+E51</f>
        <v>0</v>
      </c>
      <c r="E51" s="7" t="n">
        <v>-2</v>
      </c>
      <c r="F51" s="8" t="s">
        <v>9</v>
      </c>
      <c r="G51" s="9"/>
      <c r="H51" s="10" t="n">
        <f aca="false">H50+E51</f>
        <v>356.43</v>
      </c>
    </row>
    <row r="52" customFormat="false" ht="15" hidden="false" customHeight="true" outlineLevel="0" collapsed="false">
      <c r="A52" s="4" t="n">
        <v>50</v>
      </c>
      <c r="B52" s="5" t="n">
        <v>44116</v>
      </c>
      <c r="C52" s="6" t="n">
        <v>5</v>
      </c>
      <c r="D52" s="6" t="n">
        <f aca="false">C52+E52</f>
        <v>0</v>
      </c>
      <c r="E52" s="7" t="n">
        <v>-5</v>
      </c>
      <c r="F52" s="8" t="s">
        <v>9</v>
      </c>
      <c r="G52" s="9"/>
      <c r="H52" s="10" t="n">
        <f aca="false">H51+E52</f>
        <v>351.43</v>
      </c>
    </row>
    <row r="53" customFormat="false" ht="18" hidden="false" customHeight="true" outlineLevel="0" collapsed="false">
      <c r="A53" s="3" t="s">
        <v>34</v>
      </c>
      <c r="B53" s="3"/>
      <c r="C53" s="3"/>
      <c r="D53" s="3"/>
      <c r="E53" s="3"/>
      <c r="F53" s="3"/>
      <c r="G53" s="3"/>
      <c r="H53" s="3"/>
    </row>
    <row r="54" customFormat="false" ht="15" hidden="false" customHeight="true" outlineLevel="0" collapsed="false">
      <c r="A54" s="4" t="n">
        <v>1</v>
      </c>
      <c r="B54" s="5" t="n">
        <v>44187</v>
      </c>
      <c r="C54" s="6" t="n">
        <v>2.5</v>
      </c>
      <c r="D54" s="6" t="n">
        <f aca="false">C54+E54</f>
        <v>0</v>
      </c>
      <c r="E54" s="7" t="n">
        <v>-2.5</v>
      </c>
      <c r="F54" s="8" t="s">
        <v>9</v>
      </c>
      <c r="G54" s="9"/>
      <c r="H54" s="10" t="n">
        <f aca="false">E54</f>
        <v>-2.5</v>
      </c>
    </row>
    <row r="55" customFormat="false" ht="27.75" hidden="false" customHeight="true" outlineLevel="0" collapsed="false">
      <c r="A55" s="11" t="n">
        <v>2</v>
      </c>
      <c r="B55" s="12" t="n">
        <v>44189</v>
      </c>
      <c r="C55" s="13" t="n">
        <v>9</v>
      </c>
      <c r="D55" s="13" t="n">
        <f aca="false">C55+E55</f>
        <v>16.63</v>
      </c>
      <c r="E55" s="14" t="n">
        <v>7.63</v>
      </c>
      <c r="F55" s="15" t="s">
        <v>10</v>
      </c>
      <c r="G55" s="16" t="s">
        <v>35</v>
      </c>
      <c r="H55" s="17" t="n">
        <f aca="false">H54+E55</f>
        <v>5.13</v>
      </c>
    </row>
    <row r="56" customFormat="false" ht="15" hidden="false" customHeight="true" outlineLevel="0" collapsed="false">
      <c r="A56" s="4" t="n">
        <v>3</v>
      </c>
      <c r="B56" s="5" t="n">
        <v>44191</v>
      </c>
      <c r="C56" s="6" t="n">
        <v>4.5</v>
      </c>
      <c r="D56" s="6" t="n">
        <f aca="false">C56+E56</f>
        <v>0</v>
      </c>
      <c r="E56" s="7" t="n">
        <v>-4.5</v>
      </c>
      <c r="F56" s="8" t="s">
        <v>9</v>
      </c>
      <c r="G56" s="9"/>
      <c r="H56" s="10" t="n">
        <f aca="false">H55+E56</f>
        <v>0.63</v>
      </c>
    </row>
    <row r="57" customFormat="false" ht="27.75" hidden="false" customHeight="true" outlineLevel="0" collapsed="false">
      <c r="A57" s="11" t="n">
        <v>4</v>
      </c>
      <c r="B57" s="12" t="n">
        <v>44192</v>
      </c>
      <c r="C57" s="13" t="n">
        <v>8</v>
      </c>
      <c r="D57" s="13" t="n">
        <f aca="false">C57+E57</f>
        <v>19.38</v>
      </c>
      <c r="E57" s="14" t="n">
        <v>11.38</v>
      </c>
      <c r="F57" s="15" t="s">
        <v>10</v>
      </c>
      <c r="G57" s="16" t="s">
        <v>36</v>
      </c>
      <c r="H57" s="17" t="n">
        <f aca="false">H56+E57</f>
        <v>12.01</v>
      </c>
    </row>
    <row r="58" customFormat="false" ht="15" hidden="false" customHeight="true" outlineLevel="0" collapsed="false">
      <c r="A58" s="4" t="n">
        <v>5</v>
      </c>
      <c r="B58" s="5" t="n">
        <v>44193</v>
      </c>
      <c r="C58" s="6" t="n">
        <v>6.5</v>
      </c>
      <c r="D58" s="6" t="n">
        <f aca="false">C58+E58</f>
        <v>6</v>
      </c>
      <c r="E58" s="7" t="n">
        <v>-0.5</v>
      </c>
      <c r="F58" s="8" t="s">
        <v>9</v>
      </c>
      <c r="G58" s="9" t="s">
        <v>37</v>
      </c>
      <c r="H58" s="10" t="n">
        <f aca="false">H57+E58</f>
        <v>11.51</v>
      </c>
    </row>
    <row r="59" customFormat="false" ht="15" hidden="false" customHeight="true" outlineLevel="0" collapsed="false">
      <c r="A59" s="4" t="n">
        <v>6</v>
      </c>
      <c r="B59" s="5" t="n">
        <v>44194</v>
      </c>
      <c r="C59" s="6" t="n">
        <v>6.5</v>
      </c>
      <c r="D59" s="6" t="n">
        <f aca="false">C59+E59</f>
        <v>0</v>
      </c>
      <c r="E59" s="7" t="n">
        <v>-6.5</v>
      </c>
      <c r="F59" s="8" t="s">
        <v>9</v>
      </c>
      <c r="G59" s="9"/>
      <c r="H59" s="10" t="n">
        <f aca="false">H58+E59</f>
        <v>5.01</v>
      </c>
    </row>
    <row r="60" customFormat="false" ht="41.25" hidden="false" customHeight="true" outlineLevel="0" collapsed="false">
      <c r="A60" s="11" t="n">
        <v>7</v>
      </c>
      <c r="B60" s="12" t="n">
        <v>44195</v>
      </c>
      <c r="C60" s="13" t="n">
        <v>12</v>
      </c>
      <c r="D60" s="13" t="n">
        <f aca="false">C60+E60</f>
        <v>45.26</v>
      </c>
      <c r="E60" s="14" t="n">
        <v>33.26</v>
      </c>
      <c r="F60" s="15" t="s">
        <v>10</v>
      </c>
      <c r="G60" s="16" t="s">
        <v>38</v>
      </c>
      <c r="H60" s="17" t="n">
        <f aca="false">H59+E60</f>
        <v>38.27</v>
      </c>
    </row>
    <row r="61" customFormat="false" ht="15" hidden="false" customHeight="true" outlineLevel="0" collapsed="false">
      <c r="A61" s="11" t="n">
        <v>8</v>
      </c>
      <c r="B61" s="12" t="n">
        <v>44196</v>
      </c>
      <c r="C61" s="13" t="n">
        <v>7.5</v>
      </c>
      <c r="D61" s="13" t="n">
        <f aca="false">C61+E61</f>
        <v>9</v>
      </c>
      <c r="E61" s="14" t="n">
        <v>1.5</v>
      </c>
      <c r="F61" s="15" t="s">
        <v>10</v>
      </c>
      <c r="G61" s="16" t="s">
        <v>39</v>
      </c>
      <c r="H61" s="17" t="n">
        <f aca="false">H60+E61</f>
        <v>39.77</v>
      </c>
    </row>
    <row r="62" customFormat="false" ht="15" hidden="false" customHeight="true" outlineLevel="0" collapsed="false">
      <c r="A62" s="11" t="n">
        <v>9</v>
      </c>
      <c r="B62" s="12" t="n">
        <v>44197</v>
      </c>
      <c r="C62" s="13" t="n">
        <v>5.5</v>
      </c>
      <c r="D62" s="13" t="n">
        <f aca="false">C62+E62</f>
        <v>15.5</v>
      </c>
      <c r="E62" s="14" t="n">
        <v>10</v>
      </c>
      <c r="F62" s="15" t="s">
        <v>10</v>
      </c>
      <c r="G62" s="16" t="s">
        <v>40</v>
      </c>
      <c r="H62" s="17" t="n">
        <f aca="false">H61+E62</f>
        <v>49.77</v>
      </c>
    </row>
    <row r="63" customFormat="false" ht="15" hidden="false" customHeight="true" outlineLevel="0" collapsed="false">
      <c r="A63" s="11" t="n">
        <v>10</v>
      </c>
      <c r="B63" s="12" t="n">
        <v>44198</v>
      </c>
      <c r="C63" s="13" t="n">
        <v>8</v>
      </c>
      <c r="D63" s="13" t="n">
        <f aca="false">C63+E63</f>
        <v>8.75</v>
      </c>
      <c r="E63" s="14" t="n">
        <v>0.75</v>
      </c>
      <c r="F63" s="15" t="s">
        <v>10</v>
      </c>
      <c r="G63" s="16" t="s">
        <v>41</v>
      </c>
      <c r="H63" s="17" t="n">
        <f aca="false">H62+E63</f>
        <v>50.52</v>
      </c>
    </row>
    <row r="64" customFormat="false" ht="15" hidden="false" customHeight="true" outlineLevel="0" collapsed="false">
      <c r="A64" s="18" t="n">
        <v>11</v>
      </c>
      <c r="B64" s="19" t="n">
        <v>44199</v>
      </c>
      <c r="C64" s="20" t="n">
        <v>7.5</v>
      </c>
      <c r="D64" s="20" t="n">
        <f aca="false">C64+E64</f>
        <v>7.5</v>
      </c>
      <c r="E64" s="21" t="n">
        <v>0</v>
      </c>
      <c r="F64" s="22" t="s">
        <v>42</v>
      </c>
      <c r="G64" s="23" t="s">
        <v>43</v>
      </c>
      <c r="H64" s="24" t="n">
        <f aca="false">H63+E64</f>
        <v>50.52</v>
      </c>
    </row>
    <row r="65" customFormat="false" ht="15" hidden="false" customHeight="true" outlineLevel="0" collapsed="false">
      <c r="A65" s="4" t="n">
        <v>12</v>
      </c>
      <c r="B65" s="5" t="n">
        <v>44200</v>
      </c>
      <c r="C65" s="6" t="n">
        <v>10</v>
      </c>
      <c r="D65" s="6" t="n">
        <f aca="false">C65+E65</f>
        <v>5.13</v>
      </c>
      <c r="E65" s="7" t="n">
        <v>-4.87</v>
      </c>
      <c r="F65" s="8" t="s">
        <v>9</v>
      </c>
      <c r="G65" s="9" t="s">
        <v>44</v>
      </c>
      <c r="H65" s="10" t="n">
        <f aca="false">H64+E65</f>
        <v>45.65</v>
      </c>
    </row>
    <row r="66" customFormat="false" ht="15" hidden="false" customHeight="true" outlineLevel="0" collapsed="false">
      <c r="A66" s="11" t="n">
        <v>13</v>
      </c>
      <c r="B66" s="12" t="n">
        <v>44201</v>
      </c>
      <c r="C66" s="13" t="n">
        <v>10</v>
      </c>
      <c r="D66" s="13" t="n">
        <f aca="false">C66+E66</f>
        <v>18.04</v>
      </c>
      <c r="E66" s="14" t="n">
        <v>8.04</v>
      </c>
      <c r="F66" s="15" t="s">
        <v>10</v>
      </c>
      <c r="G66" s="16" t="s">
        <v>45</v>
      </c>
      <c r="H66" s="17" t="n">
        <f aca="false">H65+E66</f>
        <v>53.69</v>
      </c>
    </row>
    <row r="67" customFormat="false" ht="15" hidden="false" customHeight="true" outlineLevel="0" collapsed="false">
      <c r="A67" s="11" t="n">
        <v>14</v>
      </c>
      <c r="B67" s="12" t="n">
        <v>44202</v>
      </c>
      <c r="C67" s="13" t="n">
        <v>4</v>
      </c>
      <c r="D67" s="13" t="n">
        <f aca="false">C67+E67</f>
        <v>9.25</v>
      </c>
      <c r="E67" s="14" t="n">
        <v>5.25</v>
      </c>
      <c r="F67" s="15" t="s">
        <v>10</v>
      </c>
      <c r="G67" s="16" t="s">
        <v>46</v>
      </c>
      <c r="H67" s="17" t="n">
        <f aca="false">H66+E67</f>
        <v>58.94</v>
      </c>
    </row>
    <row r="68" customFormat="false" ht="15" hidden="false" customHeight="true" outlineLevel="0" collapsed="false">
      <c r="A68" s="4" t="n">
        <v>15</v>
      </c>
      <c r="B68" s="5" t="n">
        <v>44203</v>
      </c>
      <c r="C68" s="6" t="n">
        <v>12.5</v>
      </c>
      <c r="D68" s="6" t="n">
        <f aca="false">C68+E68</f>
        <v>0</v>
      </c>
      <c r="E68" s="7" t="n">
        <v>-12.5</v>
      </c>
      <c r="F68" s="8" t="s">
        <v>9</v>
      </c>
      <c r="G68" s="9"/>
      <c r="H68" s="10" t="n">
        <f aca="false">H67+E68</f>
        <v>46.44</v>
      </c>
    </row>
    <row r="69" customFormat="false" ht="15" hidden="false" customHeight="true" outlineLevel="0" collapsed="false">
      <c r="A69" s="11" t="n">
        <v>16</v>
      </c>
      <c r="B69" s="12" t="n">
        <v>44204</v>
      </c>
      <c r="C69" s="13" t="n">
        <v>6</v>
      </c>
      <c r="D69" s="13" t="n">
        <f aca="false">C69+E69</f>
        <v>9.5</v>
      </c>
      <c r="E69" s="14" t="n">
        <v>3.5</v>
      </c>
      <c r="F69" s="15" t="s">
        <v>10</v>
      </c>
      <c r="G69" s="16" t="s">
        <v>47</v>
      </c>
      <c r="H69" s="17" t="n">
        <f aca="false">H68+E69</f>
        <v>49.94</v>
      </c>
    </row>
    <row r="70" customFormat="false" ht="15" hidden="false" customHeight="true" outlineLevel="0" collapsed="false">
      <c r="A70" s="11" t="n">
        <v>17</v>
      </c>
      <c r="B70" s="12" t="n">
        <v>44205</v>
      </c>
      <c r="C70" s="13" t="n">
        <v>9.5</v>
      </c>
      <c r="D70" s="13" t="n">
        <f aca="false">C70+E70</f>
        <v>14</v>
      </c>
      <c r="E70" s="14" t="n">
        <v>4.5</v>
      </c>
      <c r="F70" s="15" t="s">
        <v>10</v>
      </c>
      <c r="G70" s="16" t="s">
        <v>48</v>
      </c>
      <c r="H70" s="17" t="n">
        <f aca="false">H69+E70</f>
        <v>54.44</v>
      </c>
    </row>
    <row r="71" customFormat="false" ht="15" hidden="false" customHeight="true" outlineLevel="0" collapsed="false">
      <c r="A71" s="11" t="n">
        <v>18</v>
      </c>
      <c r="B71" s="12" t="n">
        <v>44206</v>
      </c>
      <c r="C71" s="13" t="n">
        <v>9.5</v>
      </c>
      <c r="D71" s="13" t="n">
        <f aca="false">C71+E71</f>
        <v>13.13</v>
      </c>
      <c r="E71" s="14" t="n">
        <v>3.63</v>
      </c>
      <c r="F71" s="15" t="s">
        <v>10</v>
      </c>
      <c r="G71" s="16" t="s">
        <v>49</v>
      </c>
      <c r="H71" s="17" t="n">
        <f aca="false">H70+E71</f>
        <v>58.07</v>
      </c>
    </row>
    <row r="72" customFormat="false" ht="15" hidden="false" customHeight="true" outlineLevel="0" collapsed="false">
      <c r="A72" s="11" t="n">
        <v>19</v>
      </c>
      <c r="B72" s="12" t="n">
        <v>44207</v>
      </c>
      <c r="C72" s="13" t="n">
        <v>4.5</v>
      </c>
      <c r="D72" s="13" t="n">
        <f aca="false">C72+E72</f>
        <v>7.5</v>
      </c>
      <c r="E72" s="14" t="n">
        <v>3</v>
      </c>
      <c r="F72" s="15" t="s">
        <v>10</v>
      </c>
      <c r="G72" s="16" t="s">
        <v>50</v>
      </c>
      <c r="H72" s="17" t="n">
        <f aca="false">H71+E72</f>
        <v>61.07</v>
      </c>
    </row>
    <row r="73" customFormat="false" ht="15" hidden="false" customHeight="true" outlineLevel="0" collapsed="false">
      <c r="A73" s="11" t="n">
        <v>20</v>
      </c>
      <c r="B73" s="12" t="n">
        <v>44208</v>
      </c>
      <c r="C73" s="13" t="n">
        <v>6.5</v>
      </c>
      <c r="D73" s="13" t="n">
        <f aca="false">C73+E73</f>
        <v>14.75</v>
      </c>
      <c r="E73" s="14" t="n">
        <v>8.25</v>
      </c>
      <c r="F73" s="15" t="s">
        <v>10</v>
      </c>
      <c r="G73" s="16" t="s">
        <v>51</v>
      </c>
      <c r="H73" s="17" t="n">
        <f aca="false">H72+E73</f>
        <v>69.32</v>
      </c>
    </row>
    <row r="74" customFormat="false" ht="15" hidden="false" customHeight="true" outlineLevel="0" collapsed="false">
      <c r="A74" s="11" t="n">
        <v>21</v>
      </c>
      <c r="B74" s="12" t="n">
        <v>44209</v>
      </c>
      <c r="C74" s="13" t="n">
        <v>8</v>
      </c>
      <c r="D74" s="13" t="n">
        <f aca="false">C74+E74</f>
        <v>19.75</v>
      </c>
      <c r="E74" s="14" t="n">
        <v>11.75</v>
      </c>
      <c r="F74" s="15" t="s">
        <v>10</v>
      </c>
      <c r="G74" s="16" t="s">
        <v>52</v>
      </c>
      <c r="H74" s="17" t="n">
        <f aca="false">H73+E74</f>
        <v>81.07</v>
      </c>
    </row>
    <row r="75" customFormat="false" ht="15" hidden="false" customHeight="true" outlineLevel="0" collapsed="false">
      <c r="A75" s="11" t="n">
        <v>22</v>
      </c>
      <c r="B75" s="12" t="n">
        <v>44210</v>
      </c>
      <c r="C75" s="13" t="n">
        <v>7</v>
      </c>
      <c r="D75" s="13" t="n">
        <f aca="false">C75+E75</f>
        <v>10.25</v>
      </c>
      <c r="E75" s="14" t="n">
        <v>3.25</v>
      </c>
      <c r="F75" s="15" t="s">
        <v>10</v>
      </c>
      <c r="G75" s="16" t="s">
        <v>53</v>
      </c>
      <c r="H75" s="17" t="n">
        <f aca="false">H74+E75</f>
        <v>84.32</v>
      </c>
    </row>
    <row r="76" customFormat="false" ht="15" hidden="false" customHeight="true" outlineLevel="0" collapsed="false">
      <c r="A76" s="4" t="n">
        <v>23</v>
      </c>
      <c r="B76" s="5" t="n">
        <v>44211</v>
      </c>
      <c r="C76" s="6" t="n">
        <v>4.5</v>
      </c>
      <c r="D76" s="6" t="n">
        <f aca="false">C76+E76</f>
        <v>0</v>
      </c>
      <c r="E76" s="7" t="n">
        <v>-4.5</v>
      </c>
      <c r="F76" s="8" t="s">
        <v>9</v>
      </c>
      <c r="G76" s="9"/>
      <c r="H76" s="10" t="n">
        <f aca="false">H75+E76</f>
        <v>79.82</v>
      </c>
    </row>
    <row r="77" customFormat="false" ht="15" hidden="false" customHeight="true" outlineLevel="0" collapsed="false">
      <c r="A77" s="11" t="n">
        <v>24</v>
      </c>
      <c r="B77" s="12" t="n">
        <v>44212</v>
      </c>
      <c r="C77" s="13" t="n">
        <v>8.5</v>
      </c>
      <c r="D77" s="13" t="n">
        <f aca="false">C77+E77</f>
        <v>17.5</v>
      </c>
      <c r="E77" s="14" t="n">
        <v>9</v>
      </c>
      <c r="F77" s="15" t="s">
        <v>10</v>
      </c>
      <c r="G77" s="16" t="s">
        <v>54</v>
      </c>
      <c r="H77" s="17" t="n">
        <f aca="false">H76+E77</f>
        <v>88.82</v>
      </c>
    </row>
    <row r="78" customFormat="false" ht="15" hidden="false" customHeight="true" outlineLevel="0" collapsed="false">
      <c r="A78" s="11" t="n">
        <v>25</v>
      </c>
      <c r="B78" s="12" t="n">
        <v>44213</v>
      </c>
      <c r="C78" s="13" t="n">
        <v>4</v>
      </c>
      <c r="D78" s="13" t="n">
        <f aca="false">C78+E78</f>
        <v>6</v>
      </c>
      <c r="E78" s="14" t="n">
        <v>2</v>
      </c>
      <c r="F78" s="15" t="s">
        <v>10</v>
      </c>
      <c r="G78" s="16" t="s">
        <v>55</v>
      </c>
      <c r="H78" s="17" t="n">
        <f aca="false">H77+E78</f>
        <v>90.82</v>
      </c>
    </row>
    <row r="79" customFormat="false" ht="15" hidden="false" customHeight="true" outlineLevel="0" collapsed="false">
      <c r="A79" s="11" t="n">
        <v>26</v>
      </c>
      <c r="B79" s="12" t="n">
        <v>44214</v>
      </c>
      <c r="C79" s="13" t="n">
        <v>6</v>
      </c>
      <c r="D79" s="13" t="n">
        <f aca="false">C79+E79</f>
        <v>9</v>
      </c>
      <c r="E79" s="14" t="n">
        <v>3</v>
      </c>
      <c r="F79" s="15" t="s">
        <v>10</v>
      </c>
      <c r="G79" s="16" t="s">
        <v>56</v>
      </c>
      <c r="H79" s="17" t="n">
        <f aca="false">H78+E79</f>
        <v>93.82</v>
      </c>
    </row>
    <row r="80" customFormat="false" ht="15" hidden="false" customHeight="true" outlineLevel="0" collapsed="false">
      <c r="A80" s="11" t="n">
        <v>27</v>
      </c>
      <c r="B80" s="12" t="n">
        <v>44215</v>
      </c>
      <c r="C80" s="13" t="n">
        <v>6.5</v>
      </c>
      <c r="D80" s="13" t="n">
        <f aca="false">C80+E80</f>
        <v>14.13</v>
      </c>
      <c r="E80" s="14" t="n">
        <v>7.63</v>
      </c>
      <c r="F80" s="15" t="s">
        <v>10</v>
      </c>
      <c r="G80" s="16" t="s">
        <v>57</v>
      </c>
      <c r="H80" s="17" t="n">
        <f aca="false">H79+E80</f>
        <v>101.45</v>
      </c>
    </row>
    <row r="81" customFormat="false" ht="15" hidden="false" customHeight="true" outlineLevel="0" collapsed="false">
      <c r="A81" s="4" t="n">
        <v>28</v>
      </c>
      <c r="B81" s="5" t="n">
        <v>44216</v>
      </c>
      <c r="C81" s="6" t="n">
        <v>3</v>
      </c>
      <c r="D81" s="6" t="n">
        <f aca="false">C81+E81</f>
        <v>0</v>
      </c>
      <c r="E81" s="7" t="n">
        <v>-3</v>
      </c>
      <c r="F81" s="8" t="s">
        <v>9</v>
      </c>
      <c r="G81" s="9"/>
      <c r="H81" s="10" t="n">
        <f aca="false">H80+E81</f>
        <v>98.45</v>
      </c>
    </row>
    <row r="82" customFormat="false" ht="15" hidden="false" customHeight="true" outlineLevel="0" collapsed="false">
      <c r="A82" s="4" t="n">
        <v>29</v>
      </c>
      <c r="B82" s="5" t="n">
        <v>44217</v>
      </c>
      <c r="C82" s="6" t="n">
        <v>11</v>
      </c>
      <c r="D82" s="6" t="n">
        <f aca="false">C82+E82</f>
        <v>10.13</v>
      </c>
      <c r="E82" s="7" t="n">
        <v>-0.87</v>
      </c>
      <c r="F82" s="8" t="s">
        <v>9</v>
      </c>
      <c r="G82" s="9" t="s">
        <v>58</v>
      </c>
      <c r="H82" s="10" t="n">
        <f aca="false">H81+E82</f>
        <v>97.58</v>
      </c>
    </row>
    <row r="83" customFormat="false" ht="15" hidden="false" customHeight="true" outlineLevel="0" collapsed="false">
      <c r="A83" s="4" t="n">
        <v>30</v>
      </c>
      <c r="B83" s="5" t="n">
        <v>44218</v>
      </c>
      <c r="C83" s="6" t="n">
        <v>5.5</v>
      </c>
      <c r="D83" s="6" t="n">
        <f aca="false">C83+E83</f>
        <v>0</v>
      </c>
      <c r="E83" s="7" t="n">
        <v>-5.5</v>
      </c>
      <c r="F83" s="8" t="s">
        <v>9</v>
      </c>
      <c r="G83" s="9"/>
      <c r="H83" s="10" t="n">
        <f aca="false">H82+E83</f>
        <v>92.08</v>
      </c>
    </row>
    <row r="84" customFormat="false" ht="41.25" hidden="false" customHeight="true" outlineLevel="0" collapsed="false">
      <c r="A84" s="11" t="n">
        <v>31</v>
      </c>
      <c r="B84" s="12" t="n">
        <v>44219</v>
      </c>
      <c r="C84" s="13" t="n">
        <v>13.5</v>
      </c>
      <c r="D84" s="13" t="n">
        <f aca="false">C84+E84</f>
        <v>47.21</v>
      </c>
      <c r="E84" s="14" t="n">
        <v>33.71</v>
      </c>
      <c r="F84" s="15" t="s">
        <v>10</v>
      </c>
      <c r="G84" s="16" t="s">
        <v>59</v>
      </c>
      <c r="H84" s="17" t="n">
        <f aca="false">H83+E84</f>
        <v>125.79</v>
      </c>
    </row>
    <row r="85" customFormat="false" ht="15" hidden="false" customHeight="true" outlineLevel="0" collapsed="false">
      <c r="A85" s="4" t="n">
        <v>32</v>
      </c>
      <c r="B85" s="5" t="n">
        <v>44220</v>
      </c>
      <c r="C85" s="6" t="n">
        <v>7</v>
      </c>
      <c r="D85" s="6" t="n">
        <f aca="false">C85+E85</f>
        <v>0</v>
      </c>
      <c r="E85" s="7" t="n">
        <v>-7</v>
      </c>
      <c r="F85" s="8" t="s">
        <v>9</v>
      </c>
      <c r="G85" s="9"/>
      <c r="H85" s="10" t="n">
        <f aca="false">H84+E85</f>
        <v>118.79</v>
      </c>
    </row>
    <row r="86" customFormat="false" ht="27.75" hidden="false" customHeight="true" outlineLevel="0" collapsed="false">
      <c r="A86" s="11" t="n">
        <v>33</v>
      </c>
      <c r="B86" s="12" t="n">
        <v>44221</v>
      </c>
      <c r="C86" s="13" t="n">
        <v>9.5</v>
      </c>
      <c r="D86" s="13" t="n">
        <f aca="false">C86+E86</f>
        <v>23.45</v>
      </c>
      <c r="E86" s="14" t="n">
        <v>13.95</v>
      </c>
      <c r="F86" s="15" t="s">
        <v>10</v>
      </c>
      <c r="G86" s="16" t="s">
        <v>60</v>
      </c>
      <c r="H86" s="17" t="n">
        <f aca="false">H85+E86</f>
        <v>132.74</v>
      </c>
    </row>
    <row r="87" customFormat="false" ht="27.75" hidden="false" customHeight="true" outlineLevel="0" collapsed="false">
      <c r="A87" s="11" t="n">
        <v>34</v>
      </c>
      <c r="B87" s="12" t="n">
        <v>44222</v>
      </c>
      <c r="C87" s="13" t="n">
        <v>13.5</v>
      </c>
      <c r="D87" s="13" t="n">
        <f aca="false">C87+E87</f>
        <v>38.25</v>
      </c>
      <c r="E87" s="14" t="n">
        <v>24.75</v>
      </c>
      <c r="F87" s="15" t="s">
        <v>10</v>
      </c>
      <c r="G87" s="16" t="s">
        <v>61</v>
      </c>
      <c r="H87" s="17" t="n">
        <f aca="false">H86+E87</f>
        <v>157.49</v>
      </c>
    </row>
    <row r="88" customFormat="false" ht="27.75" hidden="false" customHeight="true" outlineLevel="0" collapsed="false">
      <c r="A88" s="11" t="n">
        <v>35</v>
      </c>
      <c r="B88" s="12" t="n">
        <v>44223</v>
      </c>
      <c r="C88" s="13" t="n">
        <v>6</v>
      </c>
      <c r="D88" s="13" t="n">
        <f aca="false">C88+E88</f>
        <v>26.26</v>
      </c>
      <c r="E88" s="14" t="n">
        <v>20.26</v>
      </c>
      <c r="F88" s="15" t="s">
        <v>10</v>
      </c>
      <c r="G88" s="16" t="s">
        <v>62</v>
      </c>
      <c r="H88" s="17" t="n">
        <f aca="false">H87+E88</f>
        <v>177.75</v>
      </c>
    </row>
    <row r="89" customFormat="false" ht="27.75" hidden="false" customHeight="true" outlineLevel="0" collapsed="false">
      <c r="A89" s="11" t="n">
        <v>36</v>
      </c>
      <c r="B89" s="12" t="n">
        <v>44224</v>
      </c>
      <c r="C89" s="13" t="n">
        <v>14</v>
      </c>
      <c r="D89" s="13" t="n">
        <f aca="false">C89+E89</f>
        <v>32.08</v>
      </c>
      <c r="E89" s="14" t="n">
        <v>18.08</v>
      </c>
      <c r="F89" s="15" t="s">
        <v>10</v>
      </c>
      <c r="G89" s="16" t="s">
        <v>63</v>
      </c>
      <c r="H89" s="17" t="n">
        <f aca="false">H88+E89</f>
        <v>195.83</v>
      </c>
    </row>
    <row r="90" customFormat="false" ht="15" hidden="false" customHeight="true" outlineLevel="0" collapsed="false">
      <c r="A90" s="4" t="n">
        <v>37</v>
      </c>
      <c r="B90" s="5" t="n">
        <v>44225</v>
      </c>
      <c r="C90" s="6" t="n">
        <v>6</v>
      </c>
      <c r="D90" s="6" t="n">
        <f aca="false">C90+E90</f>
        <v>0</v>
      </c>
      <c r="E90" s="7" t="n">
        <v>-6</v>
      </c>
      <c r="F90" s="8" t="s">
        <v>9</v>
      </c>
      <c r="G90" s="9"/>
      <c r="H90" s="10" t="n">
        <f aca="false">H89+E90</f>
        <v>189.83</v>
      </c>
    </row>
    <row r="91" customFormat="false" ht="15" hidden="false" customHeight="true" outlineLevel="0" collapsed="false">
      <c r="A91" s="4" t="n">
        <v>38</v>
      </c>
      <c r="B91" s="5" t="n">
        <v>44226</v>
      </c>
      <c r="C91" s="6" t="n">
        <v>14</v>
      </c>
      <c r="D91" s="6" t="n">
        <f aca="false">C91+E91</f>
        <v>9</v>
      </c>
      <c r="E91" s="7" t="n">
        <v>-5</v>
      </c>
      <c r="F91" s="8" t="s">
        <v>9</v>
      </c>
      <c r="G91" s="9" t="s">
        <v>64</v>
      </c>
      <c r="H91" s="10" t="n">
        <f aca="false">H90+E91</f>
        <v>184.83</v>
      </c>
    </row>
    <row r="92" customFormat="false" ht="27.75" hidden="false" customHeight="true" outlineLevel="0" collapsed="false">
      <c r="A92" s="11" t="n">
        <v>39</v>
      </c>
      <c r="B92" s="12" t="n">
        <v>44227</v>
      </c>
      <c r="C92" s="13" t="n">
        <v>13.5</v>
      </c>
      <c r="D92" s="13" t="n">
        <f aca="false">C92+E92</f>
        <v>35.88</v>
      </c>
      <c r="E92" s="14" t="n">
        <v>22.38</v>
      </c>
      <c r="F92" s="15" t="s">
        <v>10</v>
      </c>
      <c r="G92" s="16" t="s">
        <v>65</v>
      </c>
      <c r="H92" s="17" t="n">
        <f aca="false">H91+E92</f>
        <v>207.21</v>
      </c>
    </row>
    <row r="93" customFormat="false" ht="15" hidden="false" customHeight="true" outlineLevel="0" collapsed="false">
      <c r="A93" s="11" t="n">
        <v>40</v>
      </c>
      <c r="B93" s="12" t="n">
        <v>44228</v>
      </c>
      <c r="C93" s="13" t="n">
        <v>7.5</v>
      </c>
      <c r="D93" s="13" t="n">
        <f aca="false">C93+E93</f>
        <v>13.88</v>
      </c>
      <c r="E93" s="14" t="n">
        <v>6.38</v>
      </c>
      <c r="F93" s="15" t="s">
        <v>10</v>
      </c>
      <c r="G93" s="16" t="s">
        <v>66</v>
      </c>
      <c r="H93" s="17" t="n">
        <f aca="false">H92+E93</f>
        <v>213.59</v>
      </c>
    </row>
    <row r="94" customFormat="false" ht="15" hidden="false" customHeight="true" outlineLevel="0" collapsed="false">
      <c r="A94" s="4" t="n">
        <v>41</v>
      </c>
      <c r="B94" s="5" t="n">
        <v>44229</v>
      </c>
      <c r="C94" s="6" t="n">
        <v>13</v>
      </c>
      <c r="D94" s="6" t="n">
        <f aca="false">C94+E94</f>
        <v>8.7</v>
      </c>
      <c r="E94" s="7" t="n">
        <v>-4.3</v>
      </c>
      <c r="F94" s="8" t="s">
        <v>9</v>
      </c>
      <c r="G94" s="9" t="s">
        <v>67</v>
      </c>
      <c r="H94" s="10" t="n">
        <f aca="false">H93+E94</f>
        <v>209.29</v>
      </c>
    </row>
    <row r="95" customFormat="false" ht="27.75" hidden="false" customHeight="true" outlineLevel="0" collapsed="false">
      <c r="A95" s="11" t="n">
        <v>42</v>
      </c>
      <c r="B95" s="12" t="n">
        <v>44230</v>
      </c>
      <c r="C95" s="13" t="n">
        <v>8.5</v>
      </c>
      <c r="D95" s="13" t="n">
        <f aca="false">C95+E95</f>
        <v>27.13</v>
      </c>
      <c r="E95" s="14" t="n">
        <v>18.63</v>
      </c>
      <c r="F95" s="15" t="s">
        <v>10</v>
      </c>
      <c r="G95" s="16" t="s">
        <v>68</v>
      </c>
      <c r="H95" s="17" t="n">
        <f aca="false">H94+E95</f>
        <v>227.92</v>
      </c>
    </row>
    <row r="96" customFormat="false" ht="15" hidden="false" customHeight="true" outlineLevel="0" collapsed="false">
      <c r="A96" s="11" t="n">
        <v>43</v>
      </c>
      <c r="B96" s="12" t="n">
        <v>44231</v>
      </c>
      <c r="C96" s="13" t="n">
        <v>13.5</v>
      </c>
      <c r="D96" s="13" t="n">
        <f aca="false">C96+E96</f>
        <v>17.88</v>
      </c>
      <c r="E96" s="14" t="n">
        <v>4.38</v>
      </c>
      <c r="F96" s="15" t="s">
        <v>10</v>
      </c>
      <c r="G96" s="16" t="s">
        <v>69</v>
      </c>
      <c r="H96" s="17" t="n">
        <f aca="false">H95+E96</f>
        <v>232.3</v>
      </c>
    </row>
    <row r="97" customFormat="false" ht="15" hidden="false" customHeight="true" outlineLevel="0" collapsed="false">
      <c r="A97" s="11" t="n">
        <v>44</v>
      </c>
      <c r="B97" s="12" t="n">
        <v>44232</v>
      </c>
      <c r="C97" s="13" t="n">
        <v>6</v>
      </c>
      <c r="D97" s="13" t="n">
        <f aca="false">C97+E97</f>
        <v>7</v>
      </c>
      <c r="E97" s="14" t="n">
        <v>1</v>
      </c>
      <c r="F97" s="15" t="s">
        <v>10</v>
      </c>
      <c r="G97" s="16" t="s">
        <v>70</v>
      </c>
      <c r="H97" s="17" t="n">
        <f aca="false">H96+E97</f>
        <v>233.3</v>
      </c>
    </row>
    <row r="98" customFormat="false" ht="15" hidden="false" customHeight="true" outlineLevel="0" collapsed="false">
      <c r="A98" s="4" t="n">
        <v>45</v>
      </c>
      <c r="B98" s="5" t="n">
        <v>44233</v>
      </c>
      <c r="C98" s="6" t="n">
        <v>10.5</v>
      </c>
      <c r="D98" s="6" t="n">
        <f aca="false">C98+E98</f>
        <v>8.5</v>
      </c>
      <c r="E98" s="7" t="n">
        <v>-2</v>
      </c>
      <c r="F98" s="8" t="s">
        <v>9</v>
      </c>
      <c r="G98" s="9" t="s">
        <v>71</v>
      </c>
      <c r="H98" s="10" t="n">
        <f aca="false">H97+E98</f>
        <v>231.3</v>
      </c>
    </row>
    <row r="99" customFormat="false" ht="15" hidden="false" customHeight="true" outlineLevel="0" collapsed="false">
      <c r="A99" s="4" t="n">
        <v>46</v>
      </c>
      <c r="B99" s="5" t="n">
        <v>44234</v>
      </c>
      <c r="C99" s="6" t="n">
        <v>11.5</v>
      </c>
      <c r="D99" s="6" t="n">
        <f aca="false">C99+E99</f>
        <v>6.88</v>
      </c>
      <c r="E99" s="7" t="n">
        <v>-4.62</v>
      </c>
      <c r="F99" s="8" t="s">
        <v>9</v>
      </c>
      <c r="G99" s="9" t="s">
        <v>72</v>
      </c>
      <c r="H99" s="10" t="n">
        <f aca="false">H98+E99</f>
        <v>226.68</v>
      </c>
    </row>
    <row r="100" customFormat="false" ht="15" hidden="false" customHeight="true" outlineLevel="0" collapsed="false">
      <c r="A100" s="4" t="n">
        <v>47</v>
      </c>
      <c r="B100" s="5" t="n">
        <v>44235</v>
      </c>
      <c r="C100" s="6" t="n">
        <v>6</v>
      </c>
      <c r="D100" s="6" t="n">
        <f aca="false">C100+E100</f>
        <v>0</v>
      </c>
      <c r="E100" s="7" t="n">
        <v>-6</v>
      </c>
      <c r="F100" s="8" t="s">
        <v>9</v>
      </c>
      <c r="G100" s="9"/>
      <c r="H100" s="10" t="n">
        <f aca="false">H99+E100</f>
        <v>220.68</v>
      </c>
    </row>
    <row r="101" customFormat="false" ht="27.75" hidden="false" customHeight="true" outlineLevel="0" collapsed="false">
      <c r="A101" s="11" t="n">
        <v>48</v>
      </c>
      <c r="B101" s="12" t="n">
        <v>44236</v>
      </c>
      <c r="C101" s="13" t="n">
        <v>12.5</v>
      </c>
      <c r="D101" s="13" t="n">
        <f aca="false">C101+E101</f>
        <v>24.15</v>
      </c>
      <c r="E101" s="14" t="n">
        <v>11.65</v>
      </c>
      <c r="F101" s="15" t="s">
        <v>10</v>
      </c>
      <c r="G101" s="16" t="s">
        <v>73</v>
      </c>
      <c r="H101" s="17" t="n">
        <f aca="false">H100+E101</f>
        <v>232.33</v>
      </c>
    </row>
    <row r="102" customFormat="false" ht="15" hidden="false" customHeight="true" outlineLevel="0" collapsed="false">
      <c r="A102" s="4" t="n">
        <v>49</v>
      </c>
      <c r="B102" s="5" t="n">
        <v>44237</v>
      </c>
      <c r="C102" s="6" t="n">
        <v>8.5</v>
      </c>
      <c r="D102" s="6" t="n">
        <f aca="false">C102+E102</f>
        <v>0</v>
      </c>
      <c r="E102" s="7" t="n">
        <v>-8.5</v>
      </c>
      <c r="F102" s="8" t="s">
        <v>9</v>
      </c>
      <c r="G102" s="9"/>
      <c r="H102" s="10" t="n">
        <f aca="false">H101+E102</f>
        <v>223.83</v>
      </c>
    </row>
    <row r="103" customFormat="false" ht="15" hidden="false" customHeight="true" outlineLevel="0" collapsed="false">
      <c r="A103" s="4" t="n">
        <v>50</v>
      </c>
      <c r="B103" s="5" t="n">
        <v>44238</v>
      </c>
      <c r="C103" s="6" t="n">
        <v>15.5</v>
      </c>
      <c r="D103" s="6" t="n">
        <f aca="false">C103+E103</f>
        <v>14.28</v>
      </c>
      <c r="E103" s="7" t="n">
        <v>-1.22</v>
      </c>
      <c r="F103" s="8" t="s">
        <v>9</v>
      </c>
      <c r="G103" s="9" t="s">
        <v>74</v>
      </c>
      <c r="H103" s="10" t="n">
        <f aca="false">H102+E103</f>
        <v>222.61</v>
      </c>
    </row>
    <row r="104" customFormat="false" ht="15" hidden="false" customHeight="true" outlineLevel="0" collapsed="false">
      <c r="A104" s="4" t="n">
        <v>51</v>
      </c>
      <c r="B104" s="5" t="n">
        <v>44239</v>
      </c>
      <c r="C104" s="6" t="n">
        <v>5.5</v>
      </c>
      <c r="D104" s="6" t="n">
        <f aca="false">C104+E104</f>
        <v>0</v>
      </c>
      <c r="E104" s="7" t="n">
        <v>-5.5</v>
      </c>
      <c r="F104" s="8" t="s">
        <v>9</v>
      </c>
      <c r="G104" s="9"/>
      <c r="H104" s="10" t="n">
        <f aca="false">H103+E104</f>
        <v>217.11</v>
      </c>
    </row>
    <row r="105" customFormat="false" ht="15" hidden="false" customHeight="true" outlineLevel="0" collapsed="false">
      <c r="A105" s="4" t="n">
        <v>52</v>
      </c>
      <c r="B105" s="5" t="n">
        <v>44240</v>
      </c>
      <c r="C105" s="6" t="n">
        <v>14.5</v>
      </c>
      <c r="D105" s="6" t="n">
        <f aca="false">C105+E105</f>
        <v>8</v>
      </c>
      <c r="E105" s="7" t="n">
        <v>-6.5</v>
      </c>
      <c r="F105" s="8" t="s">
        <v>9</v>
      </c>
      <c r="G105" s="9" t="s">
        <v>75</v>
      </c>
      <c r="H105" s="10" t="n">
        <f aca="false">H104+E105</f>
        <v>210.61</v>
      </c>
    </row>
    <row r="106" customFormat="false" ht="15" hidden="false" customHeight="true" outlineLevel="0" collapsed="false">
      <c r="A106" s="11" t="n">
        <v>53</v>
      </c>
      <c r="B106" s="12" t="n">
        <v>44241</v>
      </c>
      <c r="C106" s="13" t="n">
        <v>7.5</v>
      </c>
      <c r="D106" s="13" t="n">
        <f aca="false">C106+E106</f>
        <v>9.38</v>
      </c>
      <c r="E106" s="14" t="n">
        <v>1.88</v>
      </c>
      <c r="F106" s="15" t="s">
        <v>10</v>
      </c>
      <c r="G106" s="16" t="s">
        <v>76</v>
      </c>
      <c r="H106" s="17" t="n">
        <f aca="false">H105+E106</f>
        <v>212.49</v>
      </c>
    </row>
    <row r="107" customFormat="false" ht="27.75" hidden="false" customHeight="true" outlineLevel="0" collapsed="false">
      <c r="A107" s="11" t="n">
        <v>54</v>
      </c>
      <c r="B107" s="12" t="n">
        <v>44242</v>
      </c>
      <c r="C107" s="13" t="n">
        <v>12.5</v>
      </c>
      <c r="D107" s="13" t="n">
        <f aca="false">C107+E107</f>
        <v>19.98</v>
      </c>
      <c r="E107" s="14" t="n">
        <v>7.48</v>
      </c>
      <c r="F107" s="15" t="s">
        <v>10</v>
      </c>
      <c r="G107" s="16" t="s">
        <v>77</v>
      </c>
      <c r="H107" s="17" t="n">
        <f aca="false">H106+E107</f>
        <v>219.97</v>
      </c>
    </row>
    <row r="108" customFormat="false" ht="15" hidden="false" customHeight="true" outlineLevel="0" collapsed="false">
      <c r="A108" s="4" t="n">
        <v>55</v>
      </c>
      <c r="B108" s="5" t="n">
        <v>44243</v>
      </c>
      <c r="C108" s="6" t="n">
        <v>11</v>
      </c>
      <c r="D108" s="6" t="n">
        <f aca="false">C108+E108</f>
        <v>1</v>
      </c>
      <c r="E108" s="7" t="n">
        <v>-10</v>
      </c>
      <c r="F108" s="8" t="s">
        <v>9</v>
      </c>
      <c r="G108" s="9"/>
      <c r="H108" s="10" t="n">
        <f aca="false">H107+E108</f>
        <v>209.97</v>
      </c>
    </row>
    <row r="109" customFormat="false" ht="27.75" hidden="false" customHeight="true" outlineLevel="0" collapsed="false">
      <c r="A109" s="11" t="n">
        <v>56</v>
      </c>
      <c r="B109" s="12" t="n">
        <v>44244</v>
      </c>
      <c r="C109" s="13" t="n">
        <v>12</v>
      </c>
      <c r="D109" s="13" t="n">
        <f aca="false">C109+E109</f>
        <v>23.83</v>
      </c>
      <c r="E109" s="14" t="n">
        <v>11.83</v>
      </c>
      <c r="F109" s="15" t="s">
        <v>10</v>
      </c>
      <c r="G109" s="16" t="s">
        <v>78</v>
      </c>
      <c r="H109" s="17" t="n">
        <f aca="false">H108+E109</f>
        <v>221.8</v>
      </c>
    </row>
    <row r="110" customFormat="false" ht="27.75" hidden="false" customHeight="true" outlineLevel="0" collapsed="false">
      <c r="A110" s="11" t="n">
        <v>57</v>
      </c>
      <c r="B110" s="12" t="n">
        <v>44245</v>
      </c>
      <c r="C110" s="13" t="n">
        <v>16.5</v>
      </c>
      <c r="D110" s="13" t="n">
        <f aca="false">C110+E110</f>
        <v>21.88</v>
      </c>
      <c r="E110" s="14" t="n">
        <v>5.38</v>
      </c>
      <c r="F110" s="15" t="s">
        <v>10</v>
      </c>
      <c r="G110" s="16" t="s">
        <v>79</v>
      </c>
      <c r="H110" s="17" t="n">
        <f aca="false">H109+E110</f>
        <v>227.18</v>
      </c>
    </row>
    <row r="111" customFormat="false" ht="15" hidden="false" customHeight="true" outlineLevel="0" collapsed="false">
      <c r="A111" s="4" t="n">
        <v>58</v>
      </c>
      <c r="B111" s="5" t="n">
        <v>44246</v>
      </c>
      <c r="C111" s="6" t="n">
        <v>5.5</v>
      </c>
      <c r="D111" s="6" t="n">
        <f aca="false">C111+E111</f>
        <v>0</v>
      </c>
      <c r="E111" s="7" t="n">
        <v>-5.5</v>
      </c>
      <c r="F111" s="8" t="s">
        <v>9</v>
      </c>
      <c r="G111" s="9"/>
      <c r="H111" s="10" t="n">
        <f aca="false">H110+E111</f>
        <v>221.68</v>
      </c>
    </row>
    <row r="112" customFormat="false" ht="27.75" hidden="false" customHeight="true" outlineLevel="0" collapsed="false">
      <c r="A112" s="11" t="n">
        <v>59</v>
      </c>
      <c r="B112" s="12" t="n">
        <v>44247</v>
      </c>
      <c r="C112" s="13" t="n">
        <v>13</v>
      </c>
      <c r="D112" s="13" t="n">
        <f aca="false">C112+E112</f>
        <v>25.13</v>
      </c>
      <c r="E112" s="14" t="n">
        <v>12.13</v>
      </c>
      <c r="F112" s="15" t="s">
        <v>10</v>
      </c>
      <c r="G112" s="16" t="s">
        <v>80</v>
      </c>
      <c r="H112" s="17" t="n">
        <f aca="false">H111+E112</f>
        <v>233.81</v>
      </c>
    </row>
    <row r="113" customFormat="false" ht="15" hidden="false" customHeight="true" outlineLevel="0" collapsed="false">
      <c r="A113" s="11" t="n">
        <v>60</v>
      </c>
      <c r="B113" s="12" t="n">
        <v>44248</v>
      </c>
      <c r="C113" s="13" t="n">
        <v>7.5</v>
      </c>
      <c r="D113" s="13" t="n">
        <f aca="false">C113+E113</f>
        <v>12</v>
      </c>
      <c r="E113" s="14" t="n">
        <v>4.5</v>
      </c>
      <c r="F113" s="15" t="s">
        <v>10</v>
      </c>
      <c r="G113" s="16" t="s">
        <v>81</v>
      </c>
      <c r="H113" s="17" t="n">
        <f aca="false">H112+E113</f>
        <v>238.31</v>
      </c>
    </row>
    <row r="114" customFormat="false" ht="15" hidden="false" customHeight="true" outlineLevel="0" collapsed="false">
      <c r="A114" s="11" t="n">
        <v>61</v>
      </c>
      <c r="B114" s="12" t="n">
        <v>44249</v>
      </c>
      <c r="C114" s="13" t="n">
        <v>9.5</v>
      </c>
      <c r="D114" s="13" t="n">
        <f aca="false">C114+E114</f>
        <v>18.41</v>
      </c>
      <c r="E114" s="14" t="n">
        <v>8.91</v>
      </c>
      <c r="F114" s="15" t="s">
        <v>10</v>
      </c>
      <c r="G114" s="16" t="s">
        <v>82</v>
      </c>
      <c r="H114" s="17" t="n">
        <f aca="false">H113+E114</f>
        <v>247.22</v>
      </c>
    </row>
    <row r="115" customFormat="false" ht="15" hidden="false" customHeight="true" outlineLevel="0" collapsed="false">
      <c r="A115" s="4" t="n">
        <v>62</v>
      </c>
      <c r="B115" s="5" t="n">
        <v>44250</v>
      </c>
      <c r="C115" s="6" t="n">
        <v>8</v>
      </c>
      <c r="D115" s="6" t="n">
        <f aca="false">C115+E115</f>
        <v>0</v>
      </c>
      <c r="E115" s="7" t="n">
        <v>-8</v>
      </c>
      <c r="F115" s="8" t="s">
        <v>9</v>
      </c>
      <c r="G115" s="9"/>
      <c r="H115" s="10" t="n">
        <f aca="false">H114+E115</f>
        <v>239.22</v>
      </c>
    </row>
    <row r="116" customFormat="false" ht="15" hidden="false" customHeight="true" outlineLevel="0" collapsed="false">
      <c r="A116" s="11" t="n">
        <v>63</v>
      </c>
      <c r="B116" s="12" t="n">
        <v>44251</v>
      </c>
      <c r="C116" s="13" t="n">
        <v>12</v>
      </c>
      <c r="D116" s="13" t="n">
        <f aca="false">C116+E116</f>
        <v>15.8</v>
      </c>
      <c r="E116" s="14" t="n">
        <v>3.8</v>
      </c>
      <c r="F116" s="15" t="s">
        <v>10</v>
      </c>
      <c r="G116" s="16" t="s">
        <v>83</v>
      </c>
      <c r="H116" s="17" t="n">
        <f aca="false">H115+E116</f>
        <v>243.02</v>
      </c>
    </row>
    <row r="117" customFormat="false" ht="27.75" hidden="false" customHeight="true" outlineLevel="0" collapsed="false">
      <c r="A117" s="11" t="n">
        <v>64</v>
      </c>
      <c r="B117" s="12" t="n">
        <v>44252</v>
      </c>
      <c r="C117" s="13" t="n">
        <v>13</v>
      </c>
      <c r="D117" s="13" t="n">
        <f aca="false">C117+E117</f>
        <v>21</v>
      </c>
      <c r="E117" s="14" t="n">
        <v>8</v>
      </c>
      <c r="F117" s="15" t="s">
        <v>10</v>
      </c>
      <c r="G117" s="16" t="s">
        <v>84</v>
      </c>
      <c r="H117" s="17" t="n">
        <f aca="false">H116+E117</f>
        <v>251.02</v>
      </c>
    </row>
    <row r="118" customFormat="false" ht="27.75" hidden="false" customHeight="true" outlineLevel="0" collapsed="false">
      <c r="A118" s="11" t="n">
        <v>65</v>
      </c>
      <c r="B118" s="12" t="n">
        <v>44253</v>
      </c>
      <c r="C118" s="13" t="n">
        <v>8.5</v>
      </c>
      <c r="D118" s="13" t="n">
        <f aca="false">C118+E118</f>
        <v>24.33</v>
      </c>
      <c r="E118" s="14" t="n">
        <v>15.83</v>
      </c>
      <c r="F118" s="15" t="s">
        <v>10</v>
      </c>
      <c r="G118" s="16" t="s">
        <v>85</v>
      </c>
      <c r="H118" s="17" t="n">
        <f aca="false">H117+E118</f>
        <v>266.85</v>
      </c>
    </row>
    <row r="119" customFormat="false" ht="15" hidden="false" customHeight="true" outlineLevel="0" collapsed="false">
      <c r="A119" s="4" t="n">
        <v>66</v>
      </c>
      <c r="B119" s="5" t="n">
        <v>44254</v>
      </c>
      <c r="C119" s="6" t="n">
        <v>11.5</v>
      </c>
      <c r="D119" s="6" t="n">
        <f aca="false">C119+E119</f>
        <v>9</v>
      </c>
      <c r="E119" s="7" t="n">
        <v>-2.5</v>
      </c>
      <c r="F119" s="8" t="s">
        <v>9</v>
      </c>
      <c r="G119" s="9" t="s">
        <v>86</v>
      </c>
      <c r="H119" s="10" t="n">
        <f aca="false">H118+E119</f>
        <v>264.35</v>
      </c>
    </row>
    <row r="120" customFormat="false" ht="15" hidden="false" customHeight="true" outlineLevel="0" collapsed="false">
      <c r="A120" s="11" t="n">
        <v>67</v>
      </c>
      <c r="B120" s="12" t="n">
        <v>44255</v>
      </c>
      <c r="C120" s="13" t="n">
        <v>9.5</v>
      </c>
      <c r="D120" s="13" t="n">
        <f aca="false">C120+E120</f>
        <v>20.88</v>
      </c>
      <c r="E120" s="14" t="n">
        <v>11.38</v>
      </c>
      <c r="F120" s="15" t="s">
        <v>10</v>
      </c>
      <c r="G120" s="16" t="s">
        <v>87</v>
      </c>
      <c r="H120" s="17" t="n">
        <f aca="false">H119+E120</f>
        <v>275.73</v>
      </c>
    </row>
    <row r="121" customFormat="false" ht="15" hidden="false" customHeight="true" outlineLevel="0" collapsed="false">
      <c r="A121" s="4" t="n">
        <v>68</v>
      </c>
      <c r="B121" s="5" t="n">
        <v>44256</v>
      </c>
      <c r="C121" s="6" t="n">
        <v>6</v>
      </c>
      <c r="D121" s="6" t="n">
        <f aca="false">C121+E121</f>
        <v>0</v>
      </c>
      <c r="E121" s="7" t="n">
        <v>-6</v>
      </c>
      <c r="F121" s="8" t="s">
        <v>9</v>
      </c>
      <c r="G121" s="9"/>
      <c r="H121" s="10" t="n">
        <f aca="false">H120+E121</f>
        <v>269.73</v>
      </c>
    </row>
    <row r="122" customFormat="false" ht="15" hidden="false" customHeight="true" outlineLevel="0" collapsed="false">
      <c r="A122" s="4" t="n">
        <v>69</v>
      </c>
      <c r="B122" s="5" t="n">
        <v>44257</v>
      </c>
      <c r="C122" s="6" t="n">
        <v>10.5</v>
      </c>
      <c r="D122" s="6" t="n">
        <f aca="false">C122+E122</f>
        <v>0</v>
      </c>
      <c r="E122" s="7" t="n">
        <v>-10.5</v>
      </c>
      <c r="F122" s="8" t="s">
        <v>9</v>
      </c>
      <c r="G122" s="9"/>
      <c r="H122" s="10" t="n">
        <f aca="false">H121+E122</f>
        <v>259.23</v>
      </c>
    </row>
    <row r="123" customFormat="false" ht="15" hidden="false" customHeight="true" outlineLevel="0" collapsed="false">
      <c r="A123" s="4" t="n">
        <v>70</v>
      </c>
      <c r="B123" s="5" t="n">
        <v>44258</v>
      </c>
      <c r="C123" s="6" t="n">
        <v>9.5</v>
      </c>
      <c r="D123" s="6" t="n">
        <f aca="false">C123+E123</f>
        <v>1.5</v>
      </c>
      <c r="E123" s="7" t="n">
        <v>-8</v>
      </c>
      <c r="F123" s="8" t="s">
        <v>9</v>
      </c>
      <c r="G123" s="9"/>
      <c r="H123" s="10" t="n">
        <f aca="false">H122+E123</f>
        <v>251.23</v>
      </c>
    </row>
    <row r="124" customFormat="false" ht="15" hidden="false" customHeight="true" outlineLevel="0" collapsed="false">
      <c r="A124" s="11" t="n">
        <v>71</v>
      </c>
      <c r="B124" s="12" t="n">
        <v>44259</v>
      </c>
      <c r="C124" s="13" t="n">
        <v>11.5</v>
      </c>
      <c r="D124" s="13" t="n">
        <f aca="false">C124+E124</f>
        <v>21.25</v>
      </c>
      <c r="E124" s="14" t="n">
        <v>9.75</v>
      </c>
      <c r="F124" s="15" t="s">
        <v>10</v>
      </c>
      <c r="G124" s="16" t="s">
        <v>88</v>
      </c>
      <c r="H124" s="17" t="n">
        <f aca="false">H123+E124</f>
        <v>260.98</v>
      </c>
    </row>
    <row r="125" customFormat="false" ht="15" hidden="false" customHeight="true" outlineLevel="0" collapsed="false">
      <c r="A125" s="4" t="n">
        <v>72</v>
      </c>
      <c r="B125" s="5" t="n">
        <v>44260</v>
      </c>
      <c r="C125" s="6" t="n">
        <v>11.5</v>
      </c>
      <c r="D125" s="6" t="n">
        <f aca="false">C125+E125</f>
        <v>1.5</v>
      </c>
      <c r="E125" s="7" t="n">
        <v>-10</v>
      </c>
      <c r="F125" s="8" t="s">
        <v>9</v>
      </c>
      <c r="G125" s="9"/>
      <c r="H125" s="10" t="n">
        <f aca="false">H124+E125</f>
        <v>250.98</v>
      </c>
    </row>
    <row r="126" customFormat="false" ht="15" hidden="false" customHeight="true" outlineLevel="0" collapsed="false">
      <c r="A126" s="4" t="n">
        <v>73</v>
      </c>
      <c r="B126" s="5" t="n">
        <v>44263</v>
      </c>
      <c r="C126" s="6" t="n">
        <v>0.5</v>
      </c>
      <c r="D126" s="6" t="n">
        <f aca="false">C126+E126</f>
        <v>0</v>
      </c>
      <c r="E126" s="7" t="n">
        <v>-0.5</v>
      </c>
      <c r="F126" s="8" t="s">
        <v>9</v>
      </c>
      <c r="G126" s="9"/>
      <c r="H126" s="10" t="n">
        <f aca="false">H125+E126</f>
        <v>250.48</v>
      </c>
    </row>
    <row r="127" customFormat="false" ht="15" hidden="false" customHeight="true" outlineLevel="0" collapsed="false">
      <c r="A127" s="11" t="n">
        <v>74</v>
      </c>
      <c r="B127" s="12" t="n">
        <v>44266</v>
      </c>
      <c r="C127" s="13" t="n">
        <v>4.5</v>
      </c>
      <c r="D127" s="13" t="n">
        <f aca="false">C127+E127</f>
        <v>14.5</v>
      </c>
      <c r="E127" s="14" t="n">
        <v>10</v>
      </c>
      <c r="F127" s="15" t="s">
        <v>10</v>
      </c>
      <c r="G127" s="16" t="s">
        <v>89</v>
      </c>
      <c r="H127" s="17" t="n">
        <f aca="false">H126+E127</f>
        <v>260.48</v>
      </c>
    </row>
    <row r="128" customFormat="false" ht="15" hidden="false" customHeight="true" outlineLevel="0" collapsed="false">
      <c r="A128" s="11" t="n">
        <v>75</v>
      </c>
      <c r="B128" s="12" t="n">
        <v>44267</v>
      </c>
      <c r="C128" s="13" t="n">
        <v>14.5</v>
      </c>
      <c r="D128" s="13" t="n">
        <f aca="false">C128+E128</f>
        <v>26</v>
      </c>
      <c r="E128" s="14" t="n">
        <v>11.5</v>
      </c>
      <c r="F128" s="15" t="s">
        <v>10</v>
      </c>
      <c r="G128" s="16" t="s">
        <v>90</v>
      </c>
      <c r="H128" s="17" t="n">
        <f aca="false">H127+E128</f>
        <v>271.98</v>
      </c>
    </row>
    <row r="129" customFormat="false" ht="15" hidden="false" customHeight="true" outlineLevel="0" collapsed="false">
      <c r="A129" s="4" t="n">
        <v>76</v>
      </c>
      <c r="B129" s="5" t="n">
        <v>44268</v>
      </c>
      <c r="C129" s="6" t="n">
        <v>10</v>
      </c>
      <c r="D129" s="6" t="n">
        <f aca="false">C129+E129</f>
        <v>0</v>
      </c>
      <c r="E129" s="7" t="n">
        <v>-10</v>
      </c>
      <c r="F129" s="8" t="s">
        <v>9</v>
      </c>
      <c r="G129" s="9"/>
      <c r="H129" s="10" t="n">
        <f aca="false">H128+E129</f>
        <v>261.98</v>
      </c>
    </row>
    <row r="130" customFormat="false" ht="27.75" hidden="false" customHeight="true" outlineLevel="0" collapsed="false">
      <c r="A130" s="11" t="n">
        <v>77</v>
      </c>
      <c r="B130" s="12" t="n">
        <v>44269</v>
      </c>
      <c r="C130" s="13" t="n">
        <v>9</v>
      </c>
      <c r="D130" s="13" t="n">
        <f aca="false">C130+E130</f>
        <v>26.88</v>
      </c>
      <c r="E130" s="14" t="n">
        <v>17.88</v>
      </c>
      <c r="F130" s="15" t="s">
        <v>10</v>
      </c>
      <c r="G130" s="16" t="s">
        <v>91</v>
      </c>
      <c r="H130" s="17" t="n">
        <f aca="false">H129+E130</f>
        <v>279.86</v>
      </c>
    </row>
    <row r="131" customFormat="false" ht="15" hidden="false" customHeight="true" outlineLevel="0" collapsed="false">
      <c r="A131" s="11" t="n">
        <v>78</v>
      </c>
      <c r="B131" s="12" t="n">
        <v>44270</v>
      </c>
      <c r="C131" s="13" t="n">
        <v>12.5</v>
      </c>
      <c r="D131" s="13" t="n">
        <f aca="false">C131+E131</f>
        <v>14.25</v>
      </c>
      <c r="E131" s="14" t="n">
        <v>1.75</v>
      </c>
      <c r="F131" s="15" t="s">
        <v>10</v>
      </c>
      <c r="G131" s="16" t="s">
        <v>92</v>
      </c>
      <c r="H131" s="17" t="n">
        <f aca="false">H130+E131</f>
        <v>281.61</v>
      </c>
    </row>
    <row r="132" customFormat="false" ht="27.75" hidden="false" customHeight="true" outlineLevel="0" collapsed="false">
      <c r="A132" s="11" t="n">
        <v>79</v>
      </c>
      <c r="B132" s="12" t="n">
        <v>44271</v>
      </c>
      <c r="C132" s="13" t="n">
        <v>13.5</v>
      </c>
      <c r="D132" s="13" t="n">
        <f aca="false">C132+E132</f>
        <v>24.66</v>
      </c>
      <c r="E132" s="14" t="n">
        <v>11.16</v>
      </c>
      <c r="F132" s="15" t="s">
        <v>10</v>
      </c>
      <c r="G132" s="16" t="s">
        <v>93</v>
      </c>
      <c r="H132" s="17" t="n">
        <f aca="false">H131+E132</f>
        <v>292.77</v>
      </c>
    </row>
    <row r="133" customFormat="false" ht="27.75" hidden="false" customHeight="true" outlineLevel="0" collapsed="false">
      <c r="A133" s="11" t="n">
        <v>80</v>
      </c>
      <c r="B133" s="12" t="n">
        <v>44272</v>
      </c>
      <c r="C133" s="13" t="n">
        <v>9.5</v>
      </c>
      <c r="D133" s="13" t="n">
        <f aca="false">C133+E133</f>
        <v>25.76</v>
      </c>
      <c r="E133" s="14" t="n">
        <v>16.26</v>
      </c>
      <c r="F133" s="15" t="s">
        <v>10</v>
      </c>
      <c r="G133" s="16" t="s">
        <v>94</v>
      </c>
      <c r="H133" s="17" t="n">
        <f aca="false">H132+E133</f>
        <v>309.03</v>
      </c>
    </row>
    <row r="134" customFormat="false" ht="41.25" hidden="false" customHeight="true" outlineLevel="0" collapsed="false">
      <c r="A134" s="11" t="n">
        <v>81</v>
      </c>
      <c r="B134" s="12" t="n">
        <v>44273</v>
      </c>
      <c r="C134" s="13" t="n">
        <v>15.5</v>
      </c>
      <c r="D134" s="13" t="n">
        <f aca="false">C134+E134</f>
        <v>43.89</v>
      </c>
      <c r="E134" s="14" t="n">
        <v>28.39</v>
      </c>
      <c r="F134" s="15" t="s">
        <v>10</v>
      </c>
      <c r="G134" s="16" t="s">
        <v>95</v>
      </c>
      <c r="H134" s="17" t="n">
        <f aca="false">H133+E134</f>
        <v>337.42</v>
      </c>
    </row>
    <row r="135" customFormat="false" ht="15" hidden="false" customHeight="true" outlineLevel="0" collapsed="false">
      <c r="A135" s="4" t="n">
        <v>82</v>
      </c>
      <c r="B135" s="5" t="n">
        <v>44274</v>
      </c>
      <c r="C135" s="6" t="n">
        <v>9.5</v>
      </c>
      <c r="D135" s="6" t="n">
        <f aca="false">C135+E135</f>
        <v>0</v>
      </c>
      <c r="E135" s="7" t="n">
        <v>-9.5</v>
      </c>
      <c r="F135" s="8" t="s">
        <v>9</v>
      </c>
      <c r="G135" s="9"/>
      <c r="H135" s="10" t="n">
        <f aca="false">H134+E135</f>
        <v>327.92</v>
      </c>
    </row>
    <row r="136" customFormat="false" ht="15" hidden="false" customHeight="true" outlineLevel="0" collapsed="false">
      <c r="A136" s="4" t="n">
        <v>83</v>
      </c>
      <c r="B136" s="5" t="n">
        <v>44275</v>
      </c>
      <c r="C136" s="6" t="n">
        <v>12.5</v>
      </c>
      <c r="D136" s="6" t="n">
        <f aca="false">C136+E136</f>
        <v>8.5</v>
      </c>
      <c r="E136" s="7" t="n">
        <v>-4</v>
      </c>
      <c r="F136" s="8" t="s">
        <v>9</v>
      </c>
      <c r="G136" s="9" t="s">
        <v>96</v>
      </c>
      <c r="H136" s="10" t="n">
        <f aca="false">H135+E136</f>
        <v>323.92</v>
      </c>
    </row>
    <row r="137" customFormat="false" ht="15" hidden="false" customHeight="true" outlineLevel="0" collapsed="false">
      <c r="A137" s="11" t="n">
        <v>84</v>
      </c>
      <c r="B137" s="12" t="n">
        <v>44276</v>
      </c>
      <c r="C137" s="13" t="n">
        <v>7</v>
      </c>
      <c r="D137" s="13" t="n">
        <f aca="false">C137+E137</f>
        <v>10.63</v>
      </c>
      <c r="E137" s="14" t="n">
        <v>3.63</v>
      </c>
      <c r="F137" s="15" t="s">
        <v>10</v>
      </c>
      <c r="G137" s="16" t="s">
        <v>97</v>
      </c>
      <c r="H137" s="17" t="n">
        <f aca="false">H136+E137</f>
        <v>327.55</v>
      </c>
    </row>
    <row r="138" customFormat="false" ht="15" hidden="false" customHeight="true" outlineLevel="0" collapsed="false">
      <c r="A138" s="11" t="n">
        <v>85</v>
      </c>
      <c r="B138" s="12" t="n">
        <v>44277</v>
      </c>
      <c r="C138" s="13" t="n">
        <v>13.5</v>
      </c>
      <c r="D138" s="13" t="n">
        <f aca="false">C138+E138</f>
        <v>17.75</v>
      </c>
      <c r="E138" s="14" t="n">
        <v>4.25</v>
      </c>
      <c r="F138" s="15" t="s">
        <v>10</v>
      </c>
      <c r="G138" s="16" t="s">
        <v>98</v>
      </c>
      <c r="H138" s="17" t="n">
        <f aca="false">H137+E138</f>
        <v>331.8</v>
      </c>
    </row>
    <row r="139" customFormat="false" ht="15" hidden="false" customHeight="true" outlineLevel="0" collapsed="false">
      <c r="A139" s="11" t="n">
        <v>86</v>
      </c>
      <c r="B139" s="12" t="n">
        <v>44278</v>
      </c>
      <c r="C139" s="13" t="n">
        <v>10.5</v>
      </c>
      <c r="D139" s="13" t="n">
        <f aca="false">C139+E139</f>
        <v>17.38</v>
      </c>
      <c r="E139" s="14" t="n">
        <v>6.88</v>
      </c>
      <c r="F139" s="15" t="s">
        <v>10</v>
      </c>
      <c r="G139" s="16" t="s">
        <v>99</v>
      </c>
      <c r="H139" s="17" t="n">
        <f aca="false">H138+E139</f>
        <v>338.68</v>
      </c>
    </row>
    <row r="140" customFormat="false" ht="15" hidden="false" customHeight="true" outlineLevel="0" collapsed="false">
      <c r="A140" s="4" t="n">
        <v>87</v>
      </c>
      <c r="B140" s="5" t="n">
        <v>44279</v>
      </c>
      <c r="C140" s="6" t="n">
        <v>8.5</v>
      </c>
      <c r="D140" s="6" t="n">
        <f aca="false">C140+E140</f>
        <v>0</v>
      </c>
      <c r="E140" s="7" t="n">
        <v>-8.5</v>
      </c>
      <c r="F140" s="8" t="s">
        <v>9</v>
      </c>
      <c r="G140" s="9"/>
      <c r="H140" s="10" t="n">
        <f aca="false">H139+E140</f>
        <v>330.18</v>
      </c>
    </row>
    <row r="141" customFormat="false" ht="15" hidden="false" customHeight="true" outlineLevel="0" collapsed="false">
      <c r="A141" s="4" t="n">
        <v>88</v>
      </c>
      <c r="B141" s="5" t="n">
        <v>44280</v>
      </c>
      <c r="C141" s="6" t="n">
        <v>15</v>
      </c>
      <c r="D141" s="6" t="n">
        <f aca="false">C141+E141</f>
        <v>8</v>
      </c>
      <c r="E141" s="7" t="n">
        <v>-7</v>
      </c>
      <c r="F141" s="8" t="s">
        <v>9</v>
      </c>
      <c r="G141" s="9" t="s">
        <v>100</v>
      </c>
      <c r="H141" s="10" t="n">
        <f aca="false">H140+E141</f>
        <v>323.18</v>
      </c>
    </row>
    <row r="142" customFormat="false" ht="15" hidden="false" customHeight="true" outlineLevel="0" collapsed="false">
      <c r="A142" s="4" t="n">
        <v>89</v>
      </c>
      <c r="B142" s="5" t="n">
        <v>44281</v>
      </c>
      <c r="C142" s="6" t="n">
        <v>12</v>
      </c>
      <c r="D142" s="6" t="n">
        <f aca="false">C142+E142</f>
        <v>0</v>
      </c>
      <c r="E142" s="7" t="n">
        <v>-12</v>
      </c>
      <c r="F142" s="8" t="s">
        <v>9</v>
      </c>
      <c r="G142" s="9"/>
      <c r="H142" s="10" t="n">
        <f aca="false">H141+E142</f>
        <v>311.18</v>
      </c>
    </row>
    <row r="143" customFormat="false" ht="27.75" hidden="false" customHeight="true" outlineLevel="0" collapsed="false">
      <c r="A143" s="11" t="n">
        <v>90</v>
      </c>
      <c r="B143" s="12" t="n">
        <v>44282</v>
      </c>
      <c r="C143" s="13" t="n">
        <v>14</v>
      </c>
      <c r="D143" s="13" t="n">
        <f aca="false">C143+E143</f>
        <v>30.25</v>
      </c>
      <c r="E143" s="14" t="n">
        <v>16.25</v>
      </c>
      <c r="F143" s="15" t="s">
        <v>10</v>
      </c>
      <c r="G143" s="16" t="s">
        <v>101</v>
      </c>
      <c r="H143" s="17" t="n">
        <f aca="false">H142+E143</f>
        <v>327.43</v>
      </c>
    </row>
    <row r="144" customFormat="false" ht="27.75" hidden="false" customHeight="true" outlineLevel="0" collapsed="false">
      <c r="A144" s="11" t="n">
        <v>91</v>
      </c>
      <c r="B144" s="12" t="n">
        <v>44283</v>
      </c>
      <c r="C144" s="13" t="n">
        <v>12</v>
      </c>
      <c r="D144" s="13" t="n">
        <f aca="false">C144+E144</f>
        <v>26.51</v>
      </c>
      <c r="E144" s="14" t="n">
        <v>14.51</v>
      </c>
      <c r="F144" s="15" t="s">
        <v>10</v>
      </c>
      <c r="G144" s="16" t="s">
        <v>102</v>
      </c>
      <c r="H144" s="17" t="n">
        <f aca="false">H143+E144</f>
        <v>341.94</v>
      </c>
    </row>
    <row r="145" customFormat="false" ht="15" hidden="false" customHeight="true" outlineLevel="0" collapsed="false">
      <c r="A145" s="4" t="n">
        <v>92</v>
      </c>
      <c r="B145" s="5" t="n">
        <v>44284</v>
      </c>
      <c r="C145" s="6" t="n">
        <v>8.5</v>
      </c>
      <c r="D145" s="6" t="n">
        <f aca="false">C145+E145</f>
        <v>0</v>
      </c>
      <c r="E145" s="7" t="n">
        <v>-8.5</v>
      </c>
      <c r="F145" s="8" t="s">
        <v>9</v>
      </c>
      <c r="G145" s="9"/>
      <c r="H145" s="10" t="n">
        <f aca="false">H144+E145</f>
        <v>333.44</v>
      </c>
    </row>
    <row r="146" customFormat="false" ht="15" hidden="false" customHeight="true" outlineLevel="0" collapsed="false">
      <c r="A146" s="4" t="n">
        <v>93</v>
      </c>
      <c r="B146" s="5" t="n">
        <v>44285</v>
      </c>
      <c r="C146" s="6" t="n">
        <v>21.5</v>
      </c>
      <c r="D146" s="6" t="n">
        <f aca="false">C146+E146</f>
        <v>0</v>
      </c>
      <c r="E146" s="7" t="n">
        <v>-21.5</v>
      </c>
      <c r="F146" s="8" t="s">
        <v>9</v>
      </c>
      <c r="G146" s="9"/>
      <c r="H146" s="10" t="n">
        <f aca="false">H145+E146</f>
        <v>311.94</v>
      </c>
    </row>
    <row r="147" customFormat="false" ht="15" hidden="false" customHeight="true" outlineLevel="0" collapsed="false">
      <c r="A147" s="11" t="n">
        <v>94</v>
      </c>
      <c r="B147" s="12" t="n">
        <v>44286</v>
      </c>
      <c r="C147" s="13" t="n">
        <v>8</v>
      </c>
      <c r="D147" s="13" t="n">
        <f aca="false">C147+E147</f>
        <v>9.75</v>
      </c>
      <c r="E147" s="14" t="n">
        <v>1.75</v>
      </c>
      <c r="F147" s="15" t="s">
        <v>10</v>
      </c>
      <c r="G147" s="16" t="s">
        <v>103</v>
      </c>
      <c r="H147" s="17" t="n">
        <f aca="false">H146+E147</f>
        <v>313.69</v>
      </c>
    </row>
    <row r="148" customFormat="false" ht="27.75" hidden="false" customHeight="true" outlineLevel="0" collapsed="false">
      <c r="A148" s="11" t="n">
        <v>95</v>
      </c>
      <c r="B148" s="12" t="n">
        <v>44287</v>
      </c>
      <c r="C148" s="13" t="n">
        <v>19</v>
      </c>
      <c r="D148" s="13" t="n">
        <f aca="false">C148+E148</f>
        <v>37.14</v>
      </c>
      <c r="E148" s="14" t="n">
        <v>18.14</v>
      </c>
      <c r="F148" s="15" t="s">
        <v>10</v>
      </c>
      <c r="G148" s="16" t="s">
        <v>104</v>
      </c>
      <c r="H148" s="17" t="n">
        <f aca="false">H147+E148</f>
        <v>331.83</v>
      </c>
    </row>
    <row r="149" customFormat="false" ht="15" hidden="false" customHeight="true" outlineLevel="0" collapsed="false">
      <c r="A149" s="4" t="n">
        <v>96</v>
      </c>
      <c r="B149" s="5" t="n">
        <v>44288</v>
      </c>
      <c r="C149" s="6" t="n">
        <v>11.5</v>
      </c>
      <c r="D149" s="6" t="n">
        <f aca="false">C149+E149</f>
        <v>0</v>
      </c>
      <c r="E149" s="7" t="n">
        <v>-11.5</v>
      </c>
      <c r="F149" s="8" t="s">
        <v>9</v>
      </c>
      <c r="G149" s="9"/>
      <c r="H149" s="10" t="n">
        <f aca="false">H148+E149</f>
        <v>320.33</v>
      </c>
    </row>
    <row r="150" customFormat="false" ht="15" hidden="false" customHeight="true" outlineLevel="0" collapsed="false">
      <c r="A150" s="4" t="n">
        <v>97</v>
      </c>
      <c r="B150" s="5" t="n">
        <v>44289</v>
      </c>
      <c r="C150" s="6" t="n">
        <v>16.5</v>
      </c>
      <c r="D150" s="6" t="n">
        <f aca="false">C150+E150</f>
        <v>10</v>
      </c>
      <c r="E150" s="7" t="n">
        <v>-6.5</v>
      </c>
      <c r="F150" s="8" t="s">
        <v>9</v>
      </c>
      <c r="G150" s="9" t="s">
        <v>105</v>
      </c>
      <c r="H150" s="10" t="n">
        <f aca="false">H149+E150</f>
        <v>313.83</v>
      </c>
    </row>
    <row r="151" customFormat="false" ht="27.75" hidden="false" customHeight="true" outlineLevel="0" collapsed="false">
      <c r="A151" s="11" t="n">
        <v>98</v>
      </c>
      <c r="B151" s="12" t="n">
        <v>44290</v>
      </c>
      <c r="C151" s="13" t="n">
        <v>14</v>
      </c>
      <c r="D151" s="13" t="n">
        <f aca="false">C151+E151</f>
        <v>21.6</v>
      </c>
      <c r="E151" s="14" t="n">
        <v>7.6</v>
      </c>
      <c r="F151" s="15" t="s">
        <v>10</v>
      </c>
      <c r="G151" s="16" t="s">
        <v>106</v>
      </c>
      <c r="H151" s="17" t="n">
        <f aca="false">H150+E151</f>
        <v>321.43</v>
      </c>
    </row>
    <row r="152" customFormat="false" ht="15" hidden="false" customHeight="true" outlineLevel="0" collapsed="false">
      <c r="A152" s="4" t="n">
        <v>99</v>
      </c>
      <c r="B152" s="5" t="n">
        <v>44291</v>
      </c>
      <c r="C152" s="6" t="n">
        <v>15.5</v>
      </c>
      <c r="D152" s="6" t="n">
        <f aca="false">C152+E152</f>
        <v>7.5</v>
      </c>
      <c r="E152" s="7" t="n">
        <v>-8</v>
      </c>
      <c r="F152" s="8" t="s">
        <v>9</v>
      </c>
      <c r="G152" s="9" t="s">
        <v>107</v>
      </c>
      <c r="H152" s="10" t="n">
        <f aca="false">H151+E152</f>
        <v>313.43</v>
      </c>
    </row>
    <row r="153" customFormat="false" ht="27.75" hidden="false" customHeight="true" outlineLevel="0" collapsed="false">
      <c r="A153" s="11" t="n">
        <v>100</v>
      </c>
      <c r="B153" s="12" t="n">
        <v>44292</v>
      </c>
      <c r="C153" s="13" t="n">
        <v>13.5</v>
      </c>
      <c r="D153" s="13" t="n">
        <f aca="false">C153+E153</f>
        <v>28.25</v>
      </c>
      <c r="E153" s="14" t="n">
        <v>14.75</v>
      </c>
      <c r="F153" s="15" t="s">
        <v>10</v>
      </c>
      <c r="G153" s="16" t="s">
        <v>108</v>
      </c>
      <c r="H153" s="17" t="n">
        <f aca="false">H152+E153</f>
        <v>328.18</v>
      </c>
    </row>
    <row r="154" customFormat="false" ht="15" hidden="false" customHeight="true" outlineLevel="0" collapsed="false">
      <c r="A154" s="4" t="n">
        <v>101</v>
      </c>
      <c r="B154" s="5" t="n">
        <v>44293</v>
      </c>
      <c r="C154" s="6" t="n">
        <v>11</v>
      </c>
      <c r="D154" s="6" t="n">
        <f aca="false">C154+E154</f>
        <v>10.5</v>
      </c>
      <c r="E154" s="7" t="n">
        <v>-0.5</v>
      </c>
      <c r="F154" s="8" t="s">
        <v>9</v>
      </c>
      <c r="G154" s="9" t="s">
        <v>109</v>
      </c>
      <c r="H154" s="10" t="n">
        <f aca="false">H153+E154</f>
        <v>327.68</v>
      </c>
    </row>
    <row r="155" customFormat="false" ht="15" hidden="false" customHeight="true" outlineLevel="0" collapsed="false">
      <c r="A155" s="4" t="n">
        <v>102</v>
      </c>
      <c r="B155" s="5" t="n">
        <v>44294</v>
      </c>
      <c r="C155" s="6" t="n">
        <v>17</v>
      </c>
      <c r="D155" s="6" t="n">
        <f aca="false">C155+E155</f>
        <v>0</v>
      </c>
      <c r="E155" s="7" t="n">
        <v>-17</v>
      </c>
      <c r="F155" s="8" t="s">
        <v>9</v>
      </c>
      <c r="G155" s="9"/>
      <c r="H155" s="10" t="n">
        <f aca="false">H154+E155</f>
        <v>310.68</v>
      </c>
    </row>
    <row r="156" customFormat="false" ht="15" hidden="false" customHeight="true" outlineLevel="0" collapsed="false">
      <c r="A156" s="4" t="n">
        <v>103</v>
      </c>
      <c r="B156" s="5" t="n">
        <v>44295</v>
      </c>
      <c r="C156" s="6" t="n">
        <v>17.5</v>
      </c>
      <c r="D156" s="6" t="n">
        <f aca="false">C156+E156</f>
        <v>10</v>
      </c>
      <c r="E156" s="7" t="n">
        <v>-7.5</v>
      </c>
      <c r="F156" s="8" t="s">
        <v>9</v>
      </c>
      <c r="G156" s="9" t="s">
        <v>110</v>
      </c>
      <c r="H156" s="10" t="n">
        <f aca="false">H155+E156</f>
        <v>303.18</v>
      </c>
    </row>
    <row r="157" customFormat="false" ht="27.75" hidden="false" customHeight="true" outlineLevel="0" collapsed="false">
      <c r="A157" s="11" t="n">
        <v>104</v>
      </c>
      <c r="B157" s="12" t="n">
        <v>44296</v>
      </c>
      <c r="C157" s="13" t="n">
        <v>24</v>
      </c>
      <c r="D157" s="13" t="n">
        <f aca="false">C157+E157</f>
        <v>33.76</v>
      </c>
      <c r="E157" s="14" t="n">
        <v>9.76</v>
      </c>
      <c r="F157" s="15" t="s">
        <v>10</v>
      </c>
      <c r="G157" s="16" t="s">
        <v>111</v>
      </c>
      <c r="H157" s="17" t="n">
        <f aca="false">H156+E157</f>
        <v>312.94</v>
      </c>
    </row>
    <row r="158" customFormat="false" ht="15" hidden="false" customHeight="true" outlineLevel="0" collapsed="false">
      <c r="A158" s="4" t="n">
        <v>105</v>
      </c>
      <c r="B158" s="5" t="n">
        <v>44297</v>
      </c>
      <c r="C158" s="6" t="n">
        <v>19</v>
      </c>
      <c r="D158" s="6" t="n">
        <f aca="false">C158+E158</f>
        <v>16.25</v>
      </c>
      <c r="E158" s="7" t="n">
        <v>-2.75</v>
      </c>
      <c r="F158" s="8" t="s">
        <v>9</v>
      </c>
      <c r="G158" s="9" t="s">
        <v>112</v>
      </c>
      <c r="H158" s="10" t="n">
        <f aca="false">H157+E158</f>
        <v>310.19</v>
      </c>
    </row>
    <row r="159" customFormat="false" ht="15" hidden="false" customHeight="true" outlineLevel="0" collapsed="false">
      <c r="A159" s="4" t="n">
        <v>106</v>
      </c>
      <c r="B159" s="5" t="n">
        <v>44298</v>
      </c>
      <c r="C159" s="6" t="n">
        <v>23.5</v>
      </c>
      <c r="D159" s="6" t="n">
        <f aca="false">C159+E159</f>
        <v>19.5</v>
      </c>
      <c r="E159" s="7" t="n">
        <v>-4</v>
      </c>
      <c r="F159" s="8" t="s">
        <v>9</v>
      </c>
      <c r="G159" s="9" t="s">
        <v>113</v>
      </c>
      <c r="H159" s="10" t="n">
        <f aca="false">H158+E159</f>
        <v>306.19</v>
      </c>
    </row>
    <row r="160" customFormat="false" ht="27.75" hidden="false" customHeight="true" outlineLevel="0" collapsed="false">
      <c r="A160" s="11" t="n">
        <v>107</v>
      </c>
      <c r="B160" s="12" t="n">
        <v>44299</v>
      </c>
      <c r="C160" s="13" t="n">
        <v>22</v>
      </c>
      <c r="D160" s="13" t="n">
        <f aca="false">C160+E160</f>
        <v>47</v>
      </c>
      <c r="E160" s="14" t="n">
        <v>25</v>
      </c>
      <c r="F160" s="15" t="s">
        <v>10</v>
      </c>
      <c r="G160" s="16" t="s">
        <v>114</v>
      </c>
      <c r="H160" s="17" t="n">
        <f aca="false">H159+E160</f>
        <v>331.19</v>
      </c>
    </row>
    <row r="161" customFormat="false" ht="27.75" hidden="false" customHeight="true" outlineLevel="0" collapsed="false">
      <c r="A161" s="11" t="n">
        <v>108</v>
      </c>
      <c r="B161" s="12" t="n">
        <v>44300</v>
      </c>
      <c r="C161" s="13" t="n">
        <v>20</v>
      </c>
      <c r="D161" s="13" t="n">
        <f aca="false">C161+E161</f>
        <v>30.88</v>
      </c>
      <c r="E161" s="14" t="n">
        <v>10.88</v>
      </c>
      <c r="F161" s="15" t="s">
        <v>10</v>
      </c>
      <c r="G161" s="16" t="s">
        <v>115</v>
      </c>
      <c r="H161" s="17" t="n">
        <f aca="false">H160+E161</f>
        <v>342.07</v>
      </c>
    </row>
    <row r="162" customFormat="false" ht="27.75" hidden="false" customHeight="true" outlineLevel="0" collapsed="false">
      <c r="A162" s="11" t="n">
        <v>109</v>
      </c>
      <c r="B162" s="12" t="n">
        <v>44301</v>
      </c>
      <c r="C162" s="13" t="n">
        <v>28.5</v>
      </c>
      <c r="D162" s="13" t="n">
        <f aca="false">C162+E162</f>
        <v>33.04</v>
      </c>
      <c r="E162" s="14" t="n">
        <v>4.54</v>
      </c>
      <c r="F162" s="15" t="s">
        <v>10</v>
      </c>
      <c r="G162" s="16" t="s">
        <v>116</v>
      </c>
      <c r="H162" s="17" t="n">
        <f aca="false">H161+E162</f>
        <v>346.61</v>
      </c>
    </row>
    <row r="163" customFormat="false" ht="15" hidden="false" customHeight="true" outlineLevel="0" collapsed="false">
      <c r="A163" s="4" t="n">
        <v>110</v>
      </c>
      <c r="B163" s="5" t="n">
        <v>44302</v>
      </c>
      <c r="C163" s="6" t="n">
        <v>15</v>
      </c>
      <c r="D163" s="6" t="n">
        <f aca="false">C163+E163</f>
        <v>9.75</v>
      </c>
      <c r="E163" s="7" t="n">
        <v>-5.25</v>
      </c>
      <c r="F163" s="8" t="s">
        <v>9</v>
      </c>
      <c r="G163" s="9" t="s">
        <v>117</v>
      </c>
      <c r="H163" s="10" t="n">
        <f aca="false">H162+E163</f>
        <v>341.36</v>
      </c>
    </row>
    <row r="164" customFormat="false" ht="15" hidden="false" customHeight="true" outlineLevel="0" collapsed="false">
      <c r="A164" s="4" t="n">
        <v>111</v>
      </c>
      <c r="B164" s="5" t="n">
        <v>44303</v>
      </c>
      <c r="C164" s="6" t="n">
        <v>27</v>
      </c>
      <c r="D164" s="6" t="n">
        <f aca="false">C164+E164</f>
        <v>0</v>
      </c>
      <c r="E164" s="7" t="n">
        <v>-27</v>
      </c>
      <c r="F164" s="8" t="s">
        <v>9</v>
      </c>
      <c r="G164" s="9"/>
      <c r="H164" s="10" t="n">
        <f aca="false">H163+E164</f>
        <v>314.36</v>
      </c>
    </row>
    <row r="165" customFormat="false" ht="27.75" hidden="false" customHeight="true" outlineLevel="0" collapsed="false">
      <c r="A165" s="11" t="n">
        <v>112</v>
      </c>
      <c r="B165" s="12" t="n">
        <v>44304</v>
      </c>
      <c r="C165" s="13" t="n">
        <v>17</v>
      </c>
      <c r="D165" s="13" t="n">
        <f aca="false">C165+E165</f>
        <v>24.83</v>
      </c>
      <c r="E165" s="14" t="n">
        <v>7.83</v>
      </c>
      <c r="F165" s="15" t="s">
        <v>10</v>
      </c>
      <c r="G165" s="16" t="s">
        <v>118</v>
      </c>
      <c r="H165" s="17" t="n">
        <f aca="false">H164+E165</f>
        <v>322.19</v>
      </c>
    </row>
    <row r="166" customFormat="false" ht="27.75" hidden="false" customHeight="true" outlineLevel="0" collapsed="false">
      <c r="A166" s="11" t="n">
        <v>113</v>
      </c>
      <c r="B166" s="12" t="n">
        <v>44305</v>
      </c>
      <c r="C166" s="13" t="n">
        <v>22</v>
      </c>
      <c r="D166" s="13" t="n">
        <f aca="false">C166+E166</f>
        <v>25.13</v>
      </c>
      <c r="E166" s="14" t="n">
        <v>3.13</v>
      </c>
      <c r="F166" s="15" t="s">
        <v>10</v>
      </c>
      <c r="G166" s="16" t="s">
        <v>119</v>
      </c>
      <c r="H166" s="17" t="n">
        <f aca="false">H165+E166</f>
        <v>325.32</v>
      </c>
    </row>
    <row r="167" customFormat="false" ht="15" hidden="false" customHeight="true" outlineLevel="0" collapsed="false">
      <c r="A167" s="11" t="n">
        <v>114</v>
      </c>
      <c r="B167" s="12" t="n">
        <v>44306</v>
      </c>
      <c r="C167" s="13" t="n">
        <v>20.5</v>
      </c>
      <c r="D167" s="13" t="n">
        <f aca="false">C167+E167</f>
        <v>24.24</v>
      </c>
      <c r="E167" s="14" t="n">
        <v>3.74</v>
      </c>
      <c r="F167" s="15" t="s">
        <v>10</v>
      </c>
      <c r="G167" s="16" t="s">
        <v>120</v>
      </c>
      <c r="H167" s="17" t="n">
        <f aca="false">H166+E167</f>
        <v>329.06</v>
      </c>
    </row>
    <row r="168" customFormat="false" ht="27.75" hidden="false" customHeight="true" outlineLevel="0" collapsed="false">
      <c r="A168" s="11" t="n">
        <v>115</v>
      </c>
      <c r="B168" s="12" t="n">
        <v>44307</v>
      </c>
      <c r="C168" s="13" t="n">
        <v>16.5</v>
      </c>
      <c r="D168" s="13" t="n">
        <f aca="false">C168+E168</f>
        <v>40.13</v>
      </c>
      <c r="E168" s="14" t="n">
        <v>23.63</v>
      </c>
      <c r="F168" s="15" t="s">
        <v>10</v>
      </c>
      <c r="G168" s="16" t="s">
        <v>121</v>
      </c>
      <c r="H168" s="17" t="n">
        <f aca="false">H167+E168</f>
        <v>352.69</v>
      </c>
    </row>
    <row r="169" customFormat="false" ht="15" hidden="false" customHeight="true" outlineLevel="0" collapsed="false">
      <c r="A169" s="4" t="n">
        <v>116</v>
      </c>
      <c r="B169" s="5" t="n">
        <v>44308</v>
      </c>
      <c r="C169" s="6" t="n">
        <v>32.5</v>
      </c>
      <c r="D169" s="6" t="n">
        <f aca="false">C169+E169</f>
        <v>19.28</v>
      </c>
      <c r="E169" s="7" t="n">
        <v>-13.22</v>
      </c>
      <c r="F169" s="8" t="s">
        <v>9</v>
      </c>
      <c r="G169" s="9" t="s">
        <v>122</v>
      </c>
      <c r="H169" s="10" t="n">
        <f aca="false">H168+E169</f>
        <v>339.47</v>
      </c>
    </row>
    <row r="170" customFormat="false" ht="15" hidden="false" customHeight="true" outlineLevel="0" collapsed="false">
      <c r="A170" s="4" t="n">
        <v>117</v>
      </c>
      <c r="B170" s="5" t="n">
        <v>44309</v>
      </c>
      <c r="C170" s="6" t="n">
        <v>17.5</v>
      </c>
      <c r="D170" s="6" t="n">
        <f aca="false">C170+E170</f>
        <v>0</v>
      </c>
      <c r="E170" s="7" t="n">
        <v>-17.5</v>
      </c>
      <c r="F170" s="8" t="s">
        <v>9</v>
      </c>
      <c r="G170" s="9"/>
      <c r="H170" s="10" t="n">
        <f aca="false">H169+E170</f>
        <v>321.97</v>
      </c>
    </row>
    <row r="171" customFormat="false" ht="15" hidden="false" customHeight="true" outlineLevel="0" collapsed="false">
      <c r="A171" s="4" t="n">
        <v>118</v>
      </c>
      <c r="B171" s="5" t="n">
        <v>44310</v>
      </c>
      <c r="C171" s="6" t="n">
        <v>16</v>
      </c>
      <c r="D171" s="6" t="n">
        <f aca="false">C171+E171</f>
        <v>15.6</v>
      </c>
      <c r="E171" s="7" t="n">
        <v>-0.4</v>
      </c>
      <c r="F171" s="8" t="s">
        <v>9</v>
      </c>
      <c r="G171" s="9" t="s">
        <v>123</v>
      </c>
      <c r="H171" s="10" t="n">
        <f aca="false">H170+E171</f>
        <v>321.57</v>
      </c>
    </row>
    <row r="172" customFormat="false" ht="15" hidden="false" customHeight="true" outlineLevel="0" collapsed="false">
      <c r="A172" s="4" t="n">
        <v>119</v>
      </c>
      <c r="B172" s="5" t="n">
        <v>44311</v>
      </c>
      <c r="C172" s="6" t="n">
        <v>22.5</v>
      </c>
      <c r="D172" s="6" t="n">
        <f aca="false">C172+E172</f>
        <v>8.25</v>
      </c>
      <c r="E172" s="7" t="n">
        <v>-14.25</v>
      </c>
      <c r="F172" s="8" t="s">
        <v>9</v>
      </c>
      <c r="G172" s="9" t="s">
        <v>124</v>
      </c>
      <c r="H172" s="10" t="n">
        <f aca="false">H171+E172</f>
        <v>307.32</v>
      </c>
    </row>
    <row r="173" customFormat="false" ht="27.75" hidden="false" customHeight="true" outlineLevel="0" collapsed="false">
      <c r="A173" s="11" t="n">
        <v>120</v>
      </c>
      <c r="B173" s="12" t="n">
        <v>44312</v>
      </c>
      <c r="C173" s="13" t="n">
        <v>21.5</v>
      </c>
      <c r="D173" s="13" t="n">
        <f aca="false">C173+E173</f>
        <v>25</v>
      </c>
      <c r="E173" s="14" t="n">
        <v>3.5</v>
      </c>
      <c r="F173" s="15" t="s">
        <v>10</v>
      </c>
      <c r="G173" s="16" t="s">
        <v>125</v>
      </c>
      <c r="H173" s="17" t="n">
        <f aca="false">H172+E173</f>
        <v>310.82</v>
      </c>
    </row>
    <row r="174" customFormat="false" ht="15" hidden="false" customHeight="true" outlineLevel="0" collapsed="false">
      <c r="A174" s="4" t="n">
        <v>121</v>
      </c>
      <c r="B174" s="5" t="n">
        <v>44313</v>
      </c>
      <c r="C174" s="6" t="n">
        <v>29</v>
      </c>
      <c r="D174" s="6" t="n">
        <f aca="false">C174+E174</f>
        <v>16.66</v>
      </c>
      <c r="E174" s="7" t="n">
        <v>-12.34</v>
      </c>
      <c r="F174" s="8" t="s">
        <v>9</v>
      </c>
      <c r="G174" s="9" t="s">
        <v>126</v>
      </c>
      <c r="H174" s="10" t="n">
        <f aca="false">H173+E174</f>
        <v>298.48</v>
      </c>
    </row>
    <row r="175" customFormat="false" ht="15" hidden="false" customHeight="true" outlineLevel="0" collapsed="false">
      <c r="A175" s="4" t="n">
        <v>122</v>
      </c>
      <c r="B175" s="5" t="n">
        <v>44314</v>
      </c>
      <c r="C175" s="6" t="n">
        <v>17</v>
      </c>
      <c r="D175" s="6" t="n">
        <f aca="false">C175+E175</f>
        <v>10</v>
      </c>
      <c r="E175" s="7" t="n">
        <v>-7</v>
      </c>
      <c r="F175" s="8" t="s">
        <v>9</v>
      </c>
      <c r="G175" s="9" t="s">
        <v>127</v>
      </c>
      <c r="H175" s="10" t="n">
        <f aca="false">H174+E175</f>
        <v>291.48</v>
      </c>
    </row>
    <row r="176" customFormat="false" ht="27.75" hidden="false" customHeight="true" outlineLevel="0" collapsed="false">
      <c r="A176" s="11" t="n">
        <v>123</v>
      </c>
      <c r="B176" s="12" t="n">
        <v>44315</v>
      </c>
      <c r="C176" s="13" t="n">
        <v>25</v>
      </c>
      <c r="D176" s="13" t="n">
        <f aca="false">C176+E176</f>
        <v>38.71</v>
      </c>
      <c r="E176" s="14" t="n">
        <v>13.71</v>
      </c>
      <c r="F176" s="15" t="s">
        <v>10</v>
      </c>
      <c r="G176" s="16" t="s">
        <v>128</v>
      </c>
      <c r="H176" s="17" t="n">
        <f aca="false">H175+E176</f>
        <v>305.19</v>
      </c>
    </row>
    <row r="177" customFormat="false" ht="15" hidden="false" customHeight="true" outlineLevel="0" collapsed="false">
      <c r="A177" s="11" t="n">
        <v>124</v>
      </c>
      <c r="B177" s="12" t="n">
        <v>44316</v>
      </c>
      <c r="C177" s="13" t="n">
        <v>18.5</v>
      </c>
      <c r="D177" s="13" t="n">
        <f aca="false">C177+E177</f>
        <v>24</v>
      </c>
      <c r="E177" s="14" t="n">
        <v>5.5</v>
      </c>
      <c r="F177" s="15" t="s">
        <v>10</v>
      </c>
      <c r="G177" s="16" t="s">
        <v>129</v>
      </c>
      <c r="H177" s="17" t="n">
        <f aca="false">H176+E177</f>
        <v>310.69</v>
      </c>
    </row>
    <row r="178" customFormat="false" ht="27.75" hidden="false" customHeight="true" outlineLevel="0" collapsed="false">
      <c r="A178" s="11" t="n">
        <v>125</v>
      </c>
      <c r="B178" s="12" t="n">
        <v>44317</v>
      </c>
      <c r="C178" s="13" t="n">
        <v>23.5</v>
      </c>
      <c r="D178" s="13" t="n">
        <f aca="false">C178+E178</f>
        <v>31.75</v>
      </c>
      <c r="E178" s="14" t="n">
        <v>8.25</v>
      </c>
      <c r="F178" s="15" t="s">
        <v>10</v>
      </c>
      <c r="G178" s="16" t="s">
        <v>130</v>
      </c>
      <c r="H178" s="17" t="n">
        <f aca="false">H177+E178</f>
        <v>318.94</v>
      </c>
    </row>
    <row r="179" customFormat="false" ht="15" hidden="false" customHeight="true" outlineLevel="0" collapsed="false">
      <c r="A179" s="11" t="n">
        <v>126</v>
      </c>
      <c r="B179" s="12" t="n">
        <v>44318</v>
      </c>
      <c r="C179" s="13" t="n">
        <v>20.5</v>
      </c>
      <c r="D179" s="13" t="n">
        <f aca="false">C179+E179</f>
        <v>38.38</v>
      </c>
      <c r="E179" s="14" t="n">
        <v>17.88</v>
      </c>
      <c r="F179" s="15" t="s">
        <v>10</v>
      </c>
      <c r="G179" s="16" t="s">
        <v>131</v>
      </c>
      <c r="H179" s="17" t="n">
        <f aca="false">H178+E179</f>
        <v>336.82</v>
      </c>
    </row>
    <row r="180" customFormat="false" ht="27.75" hidden="false" customHeight="true" outlineLevel="0" collapsed="false">
      <c r="A180" s="11" t="n">
        <v>127</v>
      </c>
      <c r="B180" s="12" t="n">
        <v>44319</v>
      </c>
      <c r="C180" s="13" t="n">
        <v>22.5</v>
      </c>
      <c r="D180" s="13" t="n">
        <f aca="false">C180+E180</f>
        <v>38.79</v>
      </c>
      <c r="E180" s="14" t="n">
        <v>16.29</v>
      </c>
      <c r="F180" s="15" t="s">
        <v>10</v>
      </c>
      <c r="G180" s="16" t="s">
        <v>132</v>
      </c>
      <c r="H180" s="17" t="n">
        <f aca="false">H179+E180</f>
        <v>353.11</v>
      </c>
    </row>
    <row r="181" customFormat="false" ht="27.75" hidden="false" customHeight="true" outlineLevel="0" collapsed="false">
      <c r="A181" s="11" t="n">
        <v>128</v>
      </c>
      <c r="B181" s="12" t="n">
        <v>44320</v>
      </c>
      <c r="C181" s="13" t="n">
        <v>26</v>
      </c>
      <c r="D181" s="13" t="n">
        <f aca="false">C181+E181</f>
        <v>31.55</v>
      </c>
      <c r="E181" s="14" t="n">
        <v>5.55</v>
      </c>
      <c r="F181" s="15" t="s">
        <v>10</v>
      </c>
      <c r="G181" s="16" t="s">
        <v>133</v>
      </c>
      <c r="H181" s="17" t="n">
        <f aca="false">H180+E181</f>
        <v>358.66</v>
      </c>
    </row>
    <row r="182" customFormat="false" ht="15" hidden="false" customHeight="true" outlineLevel="0" collapsed="false">
      <c r="A182" s="4" t="n">
        <v>129</v>
      </c>
      <c r="B182" s="5" t="n">
        <v>44321</v>
      </c>
      <c r="C182" s="6" t="n">
        <v>23</v>
      </c>
      <c r="D182" s="6" t="n">
        <f aca="false">C182+E182</f>
        <v>10</v>
      </c>
      <c r="E182" s="7" t="n">
        <v>-13</v>
      </c>
      <c r="F182" s="8" t="s">
        <v>9</v>
      </c>
      <c r="G182" s="9" t="s">
        <v>134</v>
      </c>
      <c r="H182" s="10" t="n">
        <f aca="false">H181+E182</f>
        <v>345.66</v>
      </c>
    </row>
    <row r="183" customFormat="false" ht="15" hidden="false" customHeight="true" outlineLevel="0" collapsed="false">
      <c r="A183" s="4" t="n">
        <v>130</v>
      </c>
      <c r="B183" s="5" t="n">
        <v>44322</v>
      </c>
      <c r="C183" s="6" t="n">
        <v>23</v>
      </c>
      <c r="D183" s="6" t="n">
        <f aca="false">C183+E183</f>
        <v>0</v>
      </c>
      <c r="E183" s="7" t="n">
        <v>-23</v>
      </c>
      <c r="F183" s="8" t="s">
        <v>9</v>
      </c>
      <c r="G183" s="9"/>
      <c r="H183" s="10" t="n">
        <f aca="false">H182+E183</f>
        <v>322.66</v>
      </c>
    </row>
    <row r="184" customFormat="false" ht="27.75" hidden="false" customHeight="true" outlineLevel="0" collapsed="false">
      <c r="A184" s="11" t="n">
        <v>131</v>
      </c>
      <c r="B184" s="12" t="n">
        <v>44323</v>
      </c>
      <c r="C184" s="13" t="n">
        <v>20.5</v>
      </c>
      <c r="D184" s="13" t="n">
        <f aca="false">C184+E184</f>
        <v>30.53</v>
      </c>
      <c r="E184" s="14" t="n">
        <v>10.03</v>
      </c>
      <c r="F184" s="15" t="s">
        <v>10</v>
      </c>
      <c r="G184" s="16" t="s">
        <v>135</v>
      </c>
      <c r="H184" s="17" t="n">
        <f aca="false">H183+E184</f>
        <v>332.69</v>
      </c>
    </row>
    <row r="185" customFormat="false" ht="27.75" hidden="false" customHeight="true" outlineLevel="0" collapsed="false">
      <c r="A185" s="11" t="n">
        <v>132</v>
      </c>
      <c r="B185" s="12" t="n">
        <v>44324</v>
      </c>
      <c r="C185" s="13" t="n">
        <v>31</v>
      </c>
      <c r="D185" s="13" t="n">
        <f aca="false">C185+E185</f>
        <v>37</v>
      </c>
      <c r="E185" s="14" t="n">
        <v>6</v>
      </c>
      <c r="F185" s="15" t="s">
        <v>10</v>
      </c>
      <c r="G185" s="16" t="s">
        <v>136</v>
      </c>
      <c r="H185" s="17" t="n">
        <f aca="false">H184+E185</f>
        <v>338.69</v>
      </c>
    </row>
    <row r="186" customFormat="false" ht="15" hidden="false" customHeight="true" outlineLevel="0" collapsed="false">
      <c r="A186" s="4" t="n">
        <v>133</v>
      </c>
      <c r="B186" s="5" t="n">
        <v>44325</v>
      </c>
      <c r="C186" s="6" t="n">
        <v>18</v>
      </c>
      <c r="D186" s="6" t="n">
        <f aca="false">C186+E186</f>
        <v>9.5</v>
      </c>
      <c r="E186" s="7" t="n">
        <v>-8.5</v>
      </c>
      <c r="F186" s="8" t="s">
        <v>9</v>
      </c>
      <c r="G186" s="9" t="s">
        <v>137</v>
      </c>
      <c r="H186" s="10" t="n">
        <f aca="false">H185+E186</f>
        <v>330.19</v>
      </c>
    </row>
    <row r="187" customFormat="false" ht="27.75" hidden="false" customHeight="true" outlineLevel="0" collapsed="false">
      <c r="A187" s="11" t="n">
        <v>134</v>
      </c>
      <c r="B187" s="12" t="n">
        <v>44326</v>
      </c>
      <c r="C187" s="13" t="n">
        <v>26</v>
      </c>
      <c r="D187" s="13" t="n">
        <f aca="false">C187+E187</f>
        <v>59.63</v>
      </c>
      <c r="E187" s="14" t="n">
        <v>33.63</v>
      </c>
      <c r="F187" s="15" t="s">
        <v>10</v>
      </c>
      <c r="G187" s="16" t="s">
        <v>138</v>
      </c>
      <c r="H187" s="17" t="n">
        <f aca="false">H186+E187</f>
        <v>363.82</v>
      </c>
    </row>
    <row r="188" customFormat="false" ht="15" hidden="false" customHeight="true" outlineLevel="0" collapsed="false">
      <c r="A188" s="4" t="n">
        <v>135</v>
      </c>
      <c r="B188" s="5" t="n">
        <v>44327</v>
      </c>
      <c r="C188" s="6" t="n">
        <v>17.5</v>
      </c>
      <c r="D188" s="6" t="n">
        <f aca="false">C188+E188</f>
        <v>17</v>
      </c>
      <c r="E188" s="7" t="n">
        <v>-0.5</v>
      </c>
      <c r="F188" s="8" t="s">
        <v>9</v>
      </c>
      <c r="G188" s="9" t="s">
        <v>139</v>
      </c>
      <c r="H188" s="10" t="n">
        <f aca="false">H187+E188</f>
        <v>363.32</v>
      </c>
    </row>
    <row r="189" customFormat="false" ht="27.75" hidden="false" customHeight="true" outlineLevel="0" collapsed="false">
      <c r="A189" s="4" t="n">
        <v>136</v>
      </c>
      <c r="B189" s="5" t="n">
        <v>44328</v>
      </c>
      <c r="C189" s="6" t="n">
        <v>38</v>
      </c>
      <c r="D189" s="6" t="n">
        <f aca="false">C189+E189</f>
        <v>27.9</v>
      </c>
      <c r="E189" s="7" t="n">
        <v>-10.1</v>
      </c>
      <c r="F189" s="8" t="s">
        <v>9</v>
      </c>
      <c r="G189" s="9" t="s">
        <v>140</v>
      </c>
      <c r="H189" s="10" t="n">
        <f aca="false">H188+E189</f>
        <v>353.22</v>
      </c>
    </row>
    <row r="190" customFormat="false" ht="15" hidden="false" customHeight="true" outlineLevel="0" collapsed="false">
      <c r="A190" s="4" t="n">
        <v>137</v>
      </c>
      <c r="B190" s="5" t="n">
        <v>44329</v>
      </c>
      <c r="C190" s="6" t="n">
        <v>19</v>
      </c>
      <c r="D190" s="6" t="n">
        <f aca="false">C190+E190</f>
        <v>18</v>
      </c>
      <c r="E190" s="7" t="n">
        <v>-1</v>
      </c>
      <c r="F190" s="8" t="s">
        <v>9</v>
      </c>
      <c r="G190" s="9" t="s">
        <v>141</v>
      </c>
      <c r="H190" s="10" t="n">
        <f aca="false">H189+E190</f>
        <v>352.22</v>
      </c>
    </row>
    <row r="191" customFormat="false" ht="27.75" hidden="false" customHeight="true" outlineLevel="0" collapsed="false">
      <c r="A191" s="11" t="n">
        <v>138</v>
      </c>
      <c r="B191" s="12" t="n">
        <v>44330</v>
      </c>
      <c r="C191" s="13" t="n">
        <v>26</v>
      </c>
      <c r="D191" s="13" t="n">
        <f aca="false">C191+E191</f>
        <v>33.13</v>
      </c>
      <c r="E191" s="14" t="n">
        <v>7.13</v>
      </c>
      <c r="F191" s="15" t="s">
        <v>10</v>
      </c>
      <c r="G191" s="16" t="s">
        <v>142</v>
      </c>
      <c r="H191" s="17" t="n">
        <f aca="false">H190+E191</f>
        <v>359.35</v>
      </c>
    </row>
    <row r="192" customFormat="false" ht="15" hidden="false" customHeight="true" outlineLevel="0" collapsed="false">
      <c r="A192" s="4" t="n">
        <v>139</v>
      </c>
      <c r="B192" s="5" t="n">
        <v>44331</v>
      </c>
      <c r="C192" s="6" t="n">
        <v>13.5</v>
      </c>
      <c r="D192" s="6" t="n">
        <f aca="false">C192+E192</f>
        <v>10.13</v>
      </c>
      <c r="E192" s="7" t="n">
        <v>-3.37</v>
      </c>
      <c r="F192" s="8" t="s">
        <v>9</v>
      </c>
      <c r="G192" s="9" t="s">
        <v>143</v>
      </c>
      <c r="H192" s="10" t="n">
        <f aca="false">H191+E192</f>
        <v>355.98</v>
      </c>
    </row>
    <row r="193" customFormat="false" ht="15" hidden="false" customHeight="true" outlineLevel="0" collapsed="false">
      <c r="A193" s="4" t="n">
        <v>140</v>
      </c>
      <c r="B193" s="5" t="n">
        <v>44332</v>
      </c>
      <c r="C193" s="6" t="n">
        <v>14</v>
      </c>
      <c r="D193" s="6" t="n">
        <f aca="false">C193+E193</f>
        <v>0</v>
      </c>
      <c r="E193" s="7" t="n">
        <v>-14</v>
      </c>
      <c r="F193" s="8" t="s">
        <v>9</v>
      </c>
      <c r="G193" s="9"/>
      <c r="H193" s="10" t="n">
        <f aca="false">H192+E193</f>
        <v>341.98</v>
      </c>
    </row>
    <row r="194" customFormat="false" ht="27.75" hidden="false" customHeight="true" outlineLevel="0" collapsed="false">
      <c r="A194" s="4" t="n">
        <v>141</v>
      </c>
      <c r="B194" s="5" t="n">
        <v>44333</v>
      </c>
      <c r="C194" s="6" t="n">
        <v>31.5</v>
      </c>
      <c r="D194" s="6" t="n">
        <f aca="false">C194+E194</f>
        <v>29.66</v>
      </c>
      <c r="E194" s="7" t="n">
        <v>-1.84</v>
      </c>
      <c r="F194" s="8" t="s">
        <v>9</v>
      </c>
      <c r="G194" s="9" t="s">
        <v>144</v>
      </c>
      <c r="H194" s="10" t="n">
        <f aca="false">H193+E194</f>
        <v>340.14</v>
      </c>
    </row>
    <row r="195" customFormat="false" ht="15" hidden="false" customHeight="true" outlineLevel="0" collapsed="false">
      <c r="A195" s="11" t="n">
        <v>142</v>
      </c>
      <c r="B195" s="12" t="n">
        <v>44335</v>
      </c>
      <c r="C195" s="13" t="n">
        <v>6.5</v>
      </c>
      <c r="D195" s="13" t="n">
        <f aca="false">C195+E195</f>
        <v>8</v>
      </c>
      <c r="E195" s="14" t="n">
        <v>1.5</v>
      </c>
      <c r="F195" s="15" t="s">
        <v>10</v>
      </c>
      <c r="G195" s="16" t="s">
        <v>145</v>
      </c>
      <c r="H195" s="17" t="n">
        <f aca="false">H194+E195</f>
        <v>341.64</v>
      </c>
    </row>
    <row r="196" customFormat="false" ht="15" hidden="false" customHeight="true" outlineLevel="0" collapsed="false">
      <c r="A196" s="4" t="n">
        <v>143</v>
      </c>
      <c r="B196" s="5" t="n">
        <v>44336</v>
      </c>
      <c r="C196" s="6" t="n">
        <v>6.5</v>
      </c>
      <c r="D196" s="6" t="n">
        <f aca="false">C196+E196</f>
        <v>0</v>
      </c>
      <c r="E196" s="7" t="n">
        <v>-6.5</v>
      </c>
      <c r="F196" s="8" t="s">
        <v>9</v>
      </c>
      <c r="G196" s="9"/>
      <c r="H196" s="10" t="n">
        <f aca="false">H195+E196</f>
        <v>335.14</v>
      </c>
    </row>
    <row r="197" customFormat="false" ht="15" hidden="false" customHeight="true" outlineLevel="0" collapsed="false">
      <c r="A197" s="11" t="n">
        <v>144</v>
      </c>
      <c r="B197" s="12" t="n">
        <v>44337</v>
      </c>
      <c r="C197" s="13" t="n">
        <v>5.5</v>
      </c>
      <c r="D197" s="13" t="n">
        <f aca="false">C197+E197</f>
        <v>17</v>
      </c>
      <c r="E197" s="14" t="n">
        <v>11.5</v>
      </c>
      <c r="F197" s="15" t="s">
        <v>10</v>
      </c>
      <c r="G197" s="16" t="s">
        <v>146</v>
      </c>
      <c r="H197" s="17" t="n">
        <f aca="false">H196+E197</f>
        <v>346.64</v>
      </c>
    </row>
    <row r="198" customFormat="false" ht="15" hidden="false" customHeight="true" outlineLevel="0" collapsed="false">
      <c r="A198" s="11" t="n">
        <v>145</v>
      </c>
      <c r="B198" s="12" t="n">
        <v>44338</v>
      </c>
      <c r="C198" s="13" t="n">
        <v>6</v>
      </c>
      <c r="D198" s="13" t="n">
        <f aca="false">C198+E198</f>
        <v>11.25</v>
      </c>
      <c r="E198" s="14" t="n">
        <v>5.25</v>
      </c>
      <c r="F198" s="15" t="s">
        <v>10</v>
      </c>
      <c r="G198" s="16" t="s">
        <v>147</v>
      </c>
      <c r="H198" s="17" t="n">
        <f aca="false">H197+E198</f>
        <v>351.89</v>
      </c>
    </row>
    <row r="199" customFormat="false" ht="15" hidden="false" customHeight="true" outlineLevel="0" collapsed="false">
      <c r="A199" s="11" t="n">
        <v>146</v>
      </c>
      <c r="B199" s="12" t="n">
        <v>44339</v>
      </c>
      <c r="C199" s="13" t="n">
        <v>16</v>
      </c>
      <c r="D199" s="13" t="n">
        <f aca="false">C199+E199</f>
        <v>21.75</v>
      </c>
      <c r="E199" s="14" t="n">
        <v>5.75</v>
      </c>
      <c r="F199" s="15" t="s">
        <v>10</v>
      </c>
      <c r="G199" s="16" t="s">
        <v>148</v>
      </c>
      <c r="H199" s="17" t="n">
        <f aca="false">H198+E199</f>
        <v>357.64</v>
      </c>
    </row>
    <row r="200" customFormat="false" ht="15" hidden="false" customHeight="true" outlineLevel="0" collapsed="false">
      <c r="A200" s="4" t="n">
        <v>147</v>
      </c>
      <c r="B200" s="5" t="n">
        <v>44340</v>
      </c>
      <c r="C200" s="6" t="n">
        <v>12.5</v>
      </c>
      <c r="D200" s="6" t="n">
        <f aca="false">C200+E200</f>
        <v>0</v>
      </c>
      <c r="E200" s="7" t="n">
        <v>-12.5</v>
      </c>
      <c r="F200" s="8" t="s">
        <v>9</v>
      </c>
      <c r="G200" s="9"/>
      <c r="H200" s="10" t="n">
        <f aca="false">H199+E200</f>
        <v>345.14</v>
      </c>
    </row>
    <row r="201" customFormat="false" ht="15" hidden="false" customHeight="true" outlineLevel="0" collapsed="false">
      <c r="A201" s="11" t="n">
        <v>148</v>
      </c>
      <c r="B201" s="12" t="n">
        <v>44341</v>
      </c>
      <c r="C201" s="13" t="n">
        <v>7.5</v>
      </c>
      <c r="D201" s="13" t="n">
        <f aca="false">C201+E201</f>
        <v>9.75</v>
      </c>
      <c r="E201" s="14" t="n">
        <v>2.25</v>
      </c>
      <c r="F201" s="15" t="s">
        <v>10</v>
      </c>
      <c r="G201" s="16" t="s">
        <v>149</v>
      </c>
      <c r="H201" s="17" t="n">
        <f aca="false">H200+E201</f>
        <v>347.39</v>
      </c>
    </row>
    <row r="202" customFormat="false" ht="15" hidden="false" customHeight="true" outlineLevel="0" collapsed="false">
      <c r="A202" s="11" t="n">
        <v>149</v>
      </c>
      <c r="B202" s="12" t="n">
        <v>44342</v>
      </c>
      <c r="C202" s="13" t="n">
        <v>13</v>
      </c>
      <c r="D202" s="13" t="n">
        <f aca="false">C202+E202</f>
        <v>30</v>
      </c>
      <c r="E202" s="14" t="n">
        <v>17</v>
      </c>
      <c r="F202" s="15" t="s">
        <v>10</v>
      </c>
      <c r="G202" s="16" t="s">
        <v>150</v>
      </c>
      <c r="H202" s="17" t="n">
        <f aca="false">H201+E202</f>
        <v>364.39</v>
      </c>
    </row>
    <row r="203" customFormat="false" ht="15" hidden="false" customHeight="true" outlineLevel="0" collapsed="false">
      <c r="A203" s="11" t="n">
        <v>150</v>
      </c>
      <c r="B203" s="12" t="n">
        <v>44343</v>
      </c>
      <c r="C203" s="13" t="n">
        <v>9.5</v>
      </c>
      <c r="D203" s="13" t="n">
        <f aca="false">C203+E203</f>
        <v>26</v>
      </c>
      <c r="E203" s="14" t="n">
        <v>16.5</v>
      </c>
      <c r="F203" s="15" t="s">
        <v>10</v>
      </c>
      <c r="G203" s="16" t="s">
        <v>151</v>
      </c>
      <c r="H203" s="17" t="n">
        <f aca="false">H202+E203</f>
        <v>380.89</v>
      </c>
    </row>
    <row r="204" customFormat="false" ht="15" hidden="false" customHeight="true" outlineLevel="0" collapsed="false">
      <c r="A204" s="4" t="n">
        <v>151</v>
      </c>
      <c r="B204" s="5" t="n">
        <v>44344</v>
      </c>
      <c r="C204" s="6" t="n">
        <v>11.5</v>
      </c>
      <c r="D204" s="6" t="n">
        <f aca="false">C204+E204</f>
        <v>8.63</v>
      </c>
      <c r="E204" s="7" t="n">
        <v>-2.87</v>
      </c>
      <c r="F204" s="8" t="s">
        <v>9</v>
      </c>
      <c r="G204" s="9" t="s">
        <v>152</v>
      </c>
      <c r="H204" s="10" t="n">
        <f aca="false">H203+E204</f>
        <v>378.02</v>
      </c>
    </row>
    <row r="205" customFormat="false" ht="15" hidden="false" customHeight="true" outlineLevel="0" collapsed="false">
      <c r="A205" s="11" t="n">
        <v>152</v>
      </c>
      <c r="B205" s="12" t="n">
        <v>44345</v>
      </c>
      <c r="C205" s="13" t="n">
        <v>10</v>
      </c>
      <c r="D205" s="13" t="n">
        <f aca="false">C205+E205</f>
        <v>10.5</v>
      </c>
      <c r="E205" s="14" t="n">
        <v>0.5</v>
      </c>
      <c r="F205" s="15" t="s">
        <v>10</v>
      </c>
      <c r="G205" s="16" t="s">
        <v>153</v>
      </c>
      <c r="H205" s="17" t="n">
        <f aca="false">H204+E205</f>
        <v>378.52</v>
      </c>
    </row>
    <row r="206" customFormat="false" ht="15" hidden="false" customHeight="true" outlineLevel="0" collapsed="false">
      <c r="A206" s="4" t="n">
        <v>153</v>
      </c>
      <c r="B206" s="5" t="n">
        <v>44346</v>
      </c>
      <c r="C206" s="6" t="n">
        <v>15</v>
      </c>
      <c r="D206" s="6" t="n">
        <f aca="false">C206+E206</f>
        <v>0</v>
      </c>
      <c r="E206" s="7" t="n">
        <v>-15</v>
      </c>
      <c r="F206" s="8" t="s">
        <v>9</v>
      </c>
      <c r="G206" s="9"/>
      <c r="H206" s="10" t="n">
        <f aca="false">H205+E206</f>
        <v>363.52</v>
      </c>
    </row>
    <row r="207" customFormat="false" ht="15" hidden="false" customHeight="true" outlineLevel="0" collapsed="false">
      <c r="A207" s="4" t="n">
        <v>154</v>
      </c>
      <c r="B207" s="5" t="n">
        <v>44347</v>
      </c>
      <c r="C207" s="6" t="n">
        <v>15</v>
      </c>
      <c r="D207" s="6" t="n">
        <f aca="false">C207+E207</f>
        <v>0</v>
      </c>
      <c r="E207" s="7" t="n">
        <v>-15</v>
      </c>
      <c r="F207" s="8" t="s">
        <v>9</v>
      </c>
      <c r="G207" s="9"/>
      <c r="H207" s="10" t="n">
        <f aca="false">H206+E207</f>
        <v>348.52</v>
      </c>
    </row>
    <row r="208" customFormat="false" ht="15" hidden="false" customHeight="true" outlineLevel="0" collapsed="false">
      <c r="A208" s="11" t="n">
        <v>155</v>
      </c>
      <c r="B208" s="12" t="n">
        <v>44348</v>
      </c>
      <c r="C208" s="13" t="n">
        <v>7.5</v>
      </c>
      <c r="D208" s="13" t="n">
        <f aca="false">C208+E208</f>
        <v>10</v>
      </c>
      <c r="E208" s="14" t="n">
        <v>2.5</v>
      </c>
      <c r="F208" s="15" t="s">
        <v>10</v>
      </c>
      <c r="G208" s="16" t="s">
        <v>154</v>
      </c>
      <c r="H208" s="17" t="n">
        <f aca="false">H207+E208</f>
        <v>351.02</v>
      </c>
    </row>
    <row r="209" customFormat="false" ht="15" hidden="false" customHeight="true" outlineLevel="0" collapsed="false">
      <c r="A209" s="4" t="n">
        <v>156</v>
      </c>
      <c r="B209" s="5" t="n">
        <v>44349</v>
      </c>
      <c r="C209" s="6" t="n">
        <v>10.5</v>
      </c>
      <c r="D209" s="6" t="n">
        <f aca="false">C209+E209</f>
        <v>0</v>
      </c>
      <c r="E209" s="7" t="n">
        <v>-10.5</v>
      </c>
      <c r="F209" s="8" t="s">
        <v>9</v>
      </c>
      <c r="G209" s="9"/>
      <c r="H209" s="10" t="n">
        <f aca="false">H208+E209</f>
        <v>340.52</v>
      </c>
    </row>
    <row r="210" customFormat="false" ht="15" hidden="false" customHeight="true" outlineLevel="0" collapsed="false">
      <c r="A210" s="11" t="n">
        <v>157</v>
      </c>
      <c r="B210" s="12" t="n">
        <v>44350</v>
      </c>
      <c r="C210" s="13" t="n">
        <v>17.5</v>
      </c>
      <c r="D210" s="13" t="n">
        <f aca="false">C210+E210</f>
        <v>25.38</v>
      </c>
      <c r="E210" s="14" t="n">
        <v>7.88</v>
      </c>
      <c r="F210" s="15" t="s">
        <v>10</v>
      </c>
      <c r="G210" s="16" t="s">
        <v>155</v>
      </c>
      <c r="H210" s="17" t="n">
        <f aca="false">H209+E210</f>
        <v>348.4</v>
      </c>
    </row>
    <row r="211" customFormat="false" ht="15" hidden="false" customHeight="true" outlineLevel="0" collapsed="false">
      <c r="A211" s="11" t="n">
        <v>158</v>
      </c>
      <c r="B211" s="12" t="n">
        <v>44351</v>
      </c>
      <c r="C211" s="13" t="n">
        <v>12.5</v>
      </c>
      <c r="D211" s="13" t="n">
        <f aca="false">C211+E211</f>
        <v>12.99</v>
      </c>
      <c r="E211" s="14" t="n">
        <v>0.49</v>
      </c>
      <c r="F211" s="15" t="s">
        <v>10</v>
      </c>
      <c r="G211" s="16" t="s">
        <v>156</v>
      </c>
      <c r="H211" s="17" t="n">
        <f aca="false">H210+E211</f>
        <v>348.89</v>
      </c>
    </row>
    <row r="212" customFormat="false" ht="15" hidden="false" customHeight="true" outlineLevel="0" collapsed="false">
      <c r="A212" s="11" t="n">
        <v>159</v>
      </c>
      <c r="B212" s="12" t="n">
        <v>44352</v>
      </c>
      <c r="C212" s="13" t="n">
        <v>7</v>
      </c>
      <c r="D212" s="13" t="n">
        <f aca="false">C212+E212</f>
        <v>13.5</v>
      </c>
      <c r="E212" s="14" t="n">
        <v>6.5</v>
      </c>
      <c r="F212" s="15" t="s">
        <v>10</v>
      </c>
      <c r="G212" s="16" t="s">
        <v>157</v>
      </c>
      <c r="H212" s="17" t="n">
        <f aca="false">H211+E212</f>
        <v>355.39</v>
      </c>
    </row>
    <row r="213" customFormat="false" ht="15" hidden="false" customHeight="true" outlineLevel="0" collapsed="false">
      <c r="A213" s="11" t="n">
        <v>160</v>
      </c>
      <c r="B213" s="12" t="n">
        <v>44353</v>
      </c>
      <c r="C213" s="13" t="n">
        <v>6</v>
      </c>
      <c r="D213" s="13" t="n">
        <f aca="false">C213+E213</f>
        <v>16</v>
      </c>
      <c r="E213" s="14" t="n">
        <v>10</v>
      </c>
      <c r="F213" s="15" t="s">
        <v>10</v>
      </c>
      <c r="G213" s="16" t="s">
        <v>158</v>
      </c>
      <c r="H213" s="17" t="n">
        <f aca="false">H212+E213</f>
        <v>365.39</v>
      </c>
    </row>
    <row r="214" customFormat="false" ht="15" hidden="false" customHeight="true" outlineLevel="0" collapsed="false">
      <c r="A214" s="11" t="n">
        <v>161</v>
      </c>
      <c r="B214" s="12" t="n">
        <v>44354</v>
      </c>
      <c r="C214" s="13" t="n">
        <v>8.5</v>
      </c>
      <c r="D214" s="13" t="n">
        <f aca="false">C214+E214</f>
        <v>25.5</v>
      </c>
      <c r="E214" s="14" t="n">
        <v>17</v>
      </c>
      <c r="F214" s="15" t="s">
        <v>10</v>
      </c>
      <c r="G214" s="16" t="s">
        <v>159</v>
      </c>
      <c r="H214" s="17" t="n">
        <f aca="false">H213+E214</f>
        <v>382.39</v>
      </c>
    </row>
    <row r="215" customFormat="false" ht="15" hidden="false" customHeight="true" outlineLevel="0" collapsed="false">
      <c r="A215" s="4" t="n">
        <v>162</v>
      </c>
      <c r="B215" s="5" t="n">
        <v>44355</v>
      </c>
      <c r="C215" s="6" t="n">
        <v>11.5</v>
      </c>
      <c r="D215" s="6" t="n">
        <f aca="false">C215+E215</f>
        <v>0</v>
      </c>
      <c r="E215" s="7" t="n">
        <v>-11.5</v>
      </c>
      <c r="F215" s="8" t="s">
        <v>9</v>
      </c>
      <c r="G215" s="9"/>
      <c r="H215" s="10" t="n">
        <f aca="false">H214+E215</f>
        <v>370.89</v>
      </c>
    </row>
    <row r="216" customFormat="false" ht="15" hidden="false" customHeight="true" outlineLevel="0" collapsed="false">
      <c r="A216" s="11" t="n">
        <v>163</v>
      </c>
      <c r="B216" s="12" t="n">
        <v>44356</v>
      </c>
      <c r="C216" s="13" t="n">
        <v>10.5</v>
      </c>
      <c r="D216" s="13" t="n">
        <f aca="false">C216+E216</f>
        <v>12</v>
      </c>
      <c r="E216" s="14" t="n">
        <v>1.5</v>
      </c>
      <c r="F216" s="15" t="s">
        <v>10</v>
      </c>
      <c r="G216" s="16" t="s">
        <v>160</v>
      </c>
      <c r="H216" s="17" t="n">
        <f aca="false">H215+E216</f>
        <v>372.39</v>
      </c>
    </row>
    <row r="217" customFormat="false" ht="15" hidden="false" customHeight="true" outlineLevel="0" collapsed="false">
      <c r="A217" s="4" t="n">
        <v>164</v>
      </c>
      <c r="B217" s="5" t="n">
        <v>44357</v>
      </c>
      <c r="C217" s="6" t="n">
        <v>4</v>
      </c>
      <c r="D217" s="6" t="n">
        <f aca="false">C217+E217</f>
        <v>0</v>
      </c>
      <c r="E217" s="7" t="n">
        <v>-4</v>
      </c>
      <c r="F217" s="8" t="s">
        <v>9</v>
      </c>
      <c r="G217" s="9"/>
      <c r="H217" s="10" t="n">
        <f aca="false">H216+E217</f>
        <v>368.39</v>
      </c>
    </row>
    <row r="218" customFormat="false" ht="15" hidden="false" customHeight="true" outlineLevel="0" collapsed="false">
      <c r="A218" s="4" t="n">
        <v>165</v>
      </c>
      <c r="B218" s="5" t="n">
        <v>44359</v>
      </c>
      <c r="C218" s="6" t="n">
        <v>12.5</v>
      </c>
      <c r="D218" s="6" t="n">
        <f aca="false">C218+E218</f>
        <v>7.5</v>
      </c>
      <c r="E218" s="7" t="n">
        <v>-5</v>
      </c>
      <c r="F218" s="8" t="s">
        <v>9</v>
      </c>
      <c r="G218" s="9" t="s">
        <v>161</v>
      </c>
      <c r="H218" s="10" t="n">
        <f aca="false">H217+E218</f>
        <v>363.39</v>
      </c>
    </row>
    <row r="219" customFormat="false" ht="15" hidden="false" customHeight="true" outlineLevel="0" collapsed="false">
      <c r="A219" s="11" t="n">
        <v>166</v>
      </c>
      <c r="B219" s="12" t="n">
        <v>44360</v>
      </c>
      <c r="C219" s="13" t="n">
        <v>5</v>
      </c>
      <c r="D219" s="13" t="n">
        <f aca="false">C219+E219</f>
        <v>11.5</v>
      </c>
      <c r="E219" s="14" t="n">
        <v>6.5</v>
      </c>
      <c r="F219" s="15" t="s">
        <v>10</v>
      </c>
      <c r="G219" s="16" t="s">
        <v>162</v>
      </c>
      <c r="H219" s="17" t="n">
        <f aca="false">H218+E219</f>
        <v>369.89</v>
      </c>
    </row>
    <row r="220" customFormat="false" ht="15" hidden="false" customHeight="true" outlineLevel="0" collapsed="false">
      <c r="A220" s="4" t="n">
        <v>167</v>
      </c>
      <c r="B220" s="5" t="n">
        <v>44361</v>
      </c>
      <c r="C220" s="6" t="n">
        <v>11.5</v>
      </c>
      <c r="D220" s="6" t="n">
        <f aca="false">C220+E220</f>
        <v>0</v>
      </c>
      <c r="E220" s="7" t="n">
        <v>-11.5</v>
      </c>
      <c r="F220" s="8" t="s">
        <v>9</v>
      </c>
      <c r="G220" s="9"/>
      <c r="H220" s="10" t="n">
        <f aca="false">H219+E220</f>
        <v>358.39</v>
      </c>
    </row>
    <row r="221" customFormat="false" ht="27.75" hidden="false" customHeight="true" outlineLevel="0" collapsed="false">
      <c r="A221" s="11" t="n">
        <v>168</v>
      </c>
      <c r="B221" s="12" t="n">
        <v>44362</v>
      </c>
      <c r="C221" s="13" t="n">
        <v>10.5</v>
      </c>
      <c r="D221" s="13" t="n">
        <f aca="false">C221+E221</f>
        <v>33.2</v>
      </c>
      <c r="E221" s="14" t="n">
        <v>22.7</v>
      </c>
      <c r="F221" s="15" t="s">
        <v>10</v>
      </c>
      <c r="G221" s="16" t="s">
        <v>163</v>
      </c>
      <c r="H221" s="17" t="n">
        <f aca="false">H220+E221</f>
        <v>381.09</v>
      </c>
    </row>
    <row r="222" customFormat="false" ht="15" hidden="false" customHeight="true" outlineLevel="0" collapsed="false">
      <c r="A222" s="4" t="n">
        <v>169</v>
      </c>
      <c r="B222" s="5" t="n">
        <v>44363</v>
      </c>
      <c r="C222" s="6" t="n">
        <v>4.5</v>
      </c>
      <c r="D222" s="6" t="n">
        <f aca="false">C222+E222</f>
        <v>0</v>
      </c>
      <c r="E222" s="7" t="n">
        <v>-4.5</v>
      </c>
      <c r="F222" s="8" t="s">
        <v>9</v>
      </c>
      <c r="G222" s="9"/>
      <c r="H222" s="10" t="n">
        <f aca="false">H221+E222</f>
        <v>376.59</v>
      </c>
    </row>
    <row r="223" customFormat="false" ht="15" hidden="false" customHeight="true" outlineLevel="0" collapsed="false">
      <c r="A223" s="4" t="n">
        <v>170</v>
      </c>
      <c r="B223" s="5" t="n">
        <v>44364</v>
      </c>
      <c r="C223" s="6" t="n">
        <v>10</v>
      </c>
      <c r="D223" s="6" t="n">
        <f aca="false">C223+E223</f>
        <v>8</v>
      </c>
      <c r="E223" s="7" t="n">
        <v>-2</v>
      </c>
      <c r="F223" s="8" t="s">
        <v>9</v>
      </c>
      <c r="G223" s="9" t="s">
        <v>164</v>
      </c>
      <c r="H223" s="10" t="n">
        <f aca="false">H222+E223</f>
        <v>374.59</v>
      </c>
    </row>
    <row r="224" customFormat="false" ht="15" hidden="false" customHeight="true" outlineLevel="0" collapsed="false">
      <c r="A224" s="4" t="n">
        <v>171</v>
      </c>
      <c r="B224" s="5" t="n">
        <v>44365</v>
      </c>
      <c r="C224" s="6" t="n">
        <v>3.5</v>
      </c>
      <c r="D224" s="6" t="n">
        <f aca="false">C224+E224</f>
        <v>0</v>
      </c>
      <c r="E224" s="7" t="n">
        <v>-3.5</v>
      </c>
      <c r="F224" s="8" t="s">
        <v>9</v>
      </c>
      <c r="G224" s="9"/>
      <c r="H224" s="10" t="n">
        <f aca="false">H223+E224</f>
        <v>371.09</v>
      </c>
    </row>
    <row r="225" customFormat="false" ht="15" hidden="false" customHeight="true" outlineLevel="0" collapsed="false">
      <c r="A225" s="4" t="n">
        <v>172</v>
      </c>
      <c r="B225" s="5" t="n">
        <v>44366</v>
      </c>
      <c r="C225" s="6" t="n">
        <v>10.5</v>
      </c>
      <c r="D225" s="6" t="n">
        <f aca="false">C225+E225</f>
        <v>0</v>
      </c>
      <c r="E225" s="7" t="n">
        <v>-10.5</v>
      </c>
      <c r="F225" s="8" t="s">
        <v>9</v>
      </c>
      <c r="G225" s="9"/>
      <c r="H225" s="10" t="n">
        <f aca="false">H224+E225</f>
        <v>360.59</v>
      </c>
    </row>
    <row r="226" customFormat="false" ht="15" hidden="false" customHeight="true" outlineLevel="0" collapsed="false">
      <c r="A226" s="4" t="n">
        <v>173</v>
      </c>
      <c r="B226" s="5" t="n">
        <v>44367</v>
      </c>
      <c r="C226" s="6" t="n">
        <v>8</v>
      </c>
      <c r="D226" s="6" t="n">
        <f aca="false">C226+E226</f>
        <v>0</v>
      </c>
      <c r="E226" s="7" t="n">
        <v>-8</v>
      </c>
      <c r="F226" s="8" t="s">
        <v>9</v>
      </c>
      <c r="G226" s="9"/>
      <c r="H226" s="10" t="n">
        <f aca="false">H225+E226</f>
        <v>352.59</v>
      </c>
    </row>
    <row r="227" customFormat="false" ht="15" hidden="false" customHeight="true" outlineLevel="0" collapsed="false">
      <c r="A227" s="11" t="n">
        <v>174</v>
      </c>
      <c r="B227" s="12" t="n">
        <v>44368</v>
      </c>
      <c r="C227" s="13" t="n">
        <v>10.5</v>
      </c>
      <c r="D227" s="13" t="n">
        <f aca="false">C227+E227</f>
        <v>11.48</v>
      </c>
      <c r="E227" s="14" t="n">
        <v>0.98</v>
      </c>
      <c r="F227" s="15" t="s">
        <v>10</v>
      </c>
      <c r="G227" s="16" t="s">
        <v>165</v>
      </c>
      <c r="H227" s="17" t="n">
        <f aca="false">H226+E227</f>
        <v>353.57</v>
      </c>
    </row>
    <row r="228" customFormat="false" ht="15" hidden="false" customHeight="true" outlineLevel="0" collapsed="false">
      <c r="A228" s="4" t="n">
        <v>175</v>
      </c>
      <c r="B228" s="5" t="n">
        <v>44370</v>
      </c>
      <c r="C228" s="6" t="n">
        <v>5</v>
      </c>
      <c r="D228" s="6" t="n">
        <f aca="false">C228+E228</f>
        <v>0</v>
      </c>
      <c r="E228" s="7" t="n">
        <v>-5</v>
      </c>
      <c r="F228" s="8" t="s">
        <v>9</v>
      </c>
      <c r="G228" s="9"/>
      <c r="H228" s="10" t="n">
        <f aca="false">H227+E228</f>
        <v>348.57</v>
      </c>
    </row>
    <row r="229" customFormat="false" ht="15" hidden="false" customHeight="true" outlineLevel="0" collapsed="false">
      <c r="A229" s="4" t="n">
        <v>176</v>
      </c>
      <c r="B229" s="5" t="n">
        <v>44371</v>
      </c>
      <c r="C229" s="6" t="n">
        <v>5</v>
      </c>
      <c r="D229" s="6" t="n">
        <f aca="false">C229+E229</f>
        <v>0</v>
      </c>
      <c r="E229" s="7" t="n">
        <v>-5</v>
      </c>
      <c r="F229" s="8" t="s">
        <v>9</v>
      </c>
      <c r="G229" s="9"/>
      <c r="H229" s="10" t="n">
        <f aca="false">H228+E229</f>
        <v>343.57</v>
      </c>
    </row>
    <row r="230" customFormat="false" ht="15" hidden="false" customHeight="true" outlineLevel="0" collapsed="false">
      <c r="A230" s="4" t="n">
        <v>177</v>
      </c>
      <c r="B230" s="5" t="n">
        <v>44372</v>
      </c>
      <c r="C230" s="6" t="n">
        <v>5</v>
      </c>
      <c r="D230" s="6" t="n">
        <f aca="false">C230+E230</f>
        <v>0</v>
      </c>
      <c r="E230" s="7" t="n">
        <v>-5</v>
      </c>
      <c r="F230" s="8" t="s">
        <v>9</v>
      </c>
      <c r="G230" s="9"/>
      <c r="H230" s="10" t="n">
        <f aca="false">H229+E230</f>
        <v>338.57</v>
      </c>
    </row>
    <row r="231" customFormat="false" ht="15" hidden="false" customHeight="true" outlineLevel="0" collapsed="false">
      <c r="A231" s="4" t="n">
        <v>178</v>
      </c>
      <c r="B231" s="5" t="n">
        <v>44373</v>
      </c>
      <c r="C231" s="6" t="n">
        <v>5</v>
      </c>
      <c r="D231" s="6" t="n">
        <f aca="false">C231+E231</f>
        <v>0</v>
      </c>
      <c r="E231" s="7" t="n">
        <v>-5</v>
      </c>
      <c r="F231" s="8" t="s">
        <v>9</v>
      </c>
      <c r="G231" s="9"/>
      <c r="H231" s="10" t="n">
        <f aca="false">H230+E231</f>
        <v>333.57</v>
      </c>
    </row>
    <row r="232" customFormat="false" ht="15" hidden="false" customHeight="true" outlineLevel="0" collapsed="false">
      <c r="A232" s="4" t="n">
        <v>179</v>
      </c>
      <c r="B232" s="5" t="n">
        <v>44374</v>
      </c>
      <c r="C232" s="6" t="n">
        <v>5</v>
      </c>
      <c r="D232" s="6" t="n">
        <f aca="false">C232+E232</f>
        <v>0</v>
      </c>
      <c r="E232" s="7" t="n">
        <v>-5</v>
      </c>
      <c r="F232" s="8" t="s">
        <v>9</v>
      </c>
      <c r="G232" s="9"/>
      <c r="H232" s="10" t="n">
        <f aca="false">H231+E232</f>
        <v>328.57</v>
      </c>
    </row>
    <row r="233" customFormat="false" ht="15" hidden="false" customHeight="true" outlineLevel="0" collapsed="false">
      <c r="A233" s="11" t="n">
        <v>180</v>
      </c>
      <c r="B233" s="12" t="n">
        <v>44375</v>
      </c>
      <c r="C233" s="13" t="n">
        <v>5</v>
      </c>
      <c r="D233" s="13" t="n">
        <f aca="false">C233+E233</f>
        <v>6.2</v>
      </c>
      <c r="E233" s="14" t="n">
        <v>1.2</v>
      </c>
      <c r="F233" s="15" t="s">
        <v>10</v>
      </c>
      <c r="G233" s="16" t="s">
        <v>166</v>
      </c>
      <c r="H233" s="17" t="n">
        <f aca="false">H232+E233</f>
        <v>329.77</v>
      </c>
    </row>
    <row r="234" customFormat="false" ht="15" hidden="false" customHeight="true" outlineLevel="0" collapsed="false">
      <c r="A234" s="4" t="n">
        <v>181</v>
      </c>
      <c r="B234" s="5" t="n">
        <v>44376</v>
      </c>
      <c r="C234" s="6" t="n">
        <v>6</v>
      </c>
      <c r="D234" s="6" t="n">
        <f aca="false">C234+E234</f>
        <v>0</v>
      </c>
      <c r="E234" s="7" t="n">
        <v>-6</v>
      </c>
      <c r="F234" s="8" t="s">
        <v>9</v>
      </c>
      <c r="G234" s="9"/>
      <c r="H234" s="10" t="n">
        <f aca="false">H233+E234</f>
        <v>323.77</v>
      </c>
    </row>
    <row r="235" customFormat="false" ht="15" hidden="false" customHeight="true" outlineLevel="0" collapsed="false">
      <c r="A235" s="11" t="n">
        <v>182</v>
      </c>
      <c r="B235" s="12" t="n">
        <v>44377</v>
      </c>
      <c r="C235" s="13" t="n">
        <v>8</v>
      </c>
      <c r="D235" s="13" t="n">
        <f aca="false">C235+E235</f>
        <v>10</v>
      </c>
      <c r="E235" s="14" t="n">
        <v>2</v>
      </c>
      <c r="F235" s="15" t="s">
        <v>10</v>
      </c>
      <c r="G235" s="16" t="s">
        <v>167</v>
      </c>
      <c r="H235" s="17" t="n">
        <f aca="false">H234+E235</f>
        <v>325.77</v>
      </c>
    </row>
    <row r="236" customFormat="false" ht="15" hidden="false" customHeight="true" outlineLevel="0" collapsed="false">
      <c r="A236" s="11" t="n">
        <v>183</v>
      </c>
      <c r="B236" s="12" t="n">
        <v>44378</v>
      </c>
      <c r="C236" s="13" t="n">
        <v>5</v>
      </c>
      <c r="D236" s="13" t="n">
        <f aca="false">C236+E236</f>
        <v>9</v>
      </c>
      <c r="E236" s="14" t="n">
        <v>4</v>
      </c>
      <c r="F236" s="15" t="s">
        <v>10</v>
      </c>
      <c r="G236" s="16" t="s">
        <v>168</v>
      </c>
      <c r="H236" s="17" t="n">
        <f aca="false">H235+E236</f>
        <v>329.77</v>
      </c>
    </row>
    <row r="237" customFormat="false" ht="15" hidden="false" customHeight="true" outlineLevel="0" collapsed="false">
      <c r="A237" s="11" t="n">
        <v>184</v>
      </c>
      <c r="B237" s="12" t="n">
        <v>44379</v>
      </c>
      <c r="C237" s="13" t="n">
        <v>4.5</v>
      </c>
      <c r="D237" s="13" t="n">
        <f aca="false">C237+E237</f>
        <v>13.5</v>
      </c>
      <c r="E237" s="14" t="n">
        <v>9</v>
      </c>
      <c r="F237" s="15" t="s">
        <v>10</v>
      </c>
      <c r="G237" s="16" t="s">
        <v>169</v>
      </c>
      <c r="H237" s="17" t="n">
        <f aca="false">H236+E237</f>
        <v>338.77</v>
      </c>
    </row>
    <row r="238" customFormat="false" ht="15" hidden="false" customHeight="true" outlineLevel="0" collapsed="false">
      <c r="A238" s="4" t="n">
        <v>185</v>
      </c>
      <c r="B238" s="5" t="n">
        <v>44381</v>
      </c>
      <c r="C238" s="6" t="n">
        <v>7</v>
      </c>
      <c r="D238" s="6" t="n">
        <f aca="false">C238+E238</f>
        <v>0</v>
      </c>
      <c r="E238" s="7" t="n">
        <v>-7</v>
      </c>
      <c r="F238" s="8" t="s">
        <v>9</v>
      </c>
      <c r="G238" s="9"/>
      <c r="H238" s="10" t="n">
        <f aca="false">H237+E238</f>
        <v>331.77</v>
      </c>
    </row>
    <row r="239" customFormat="false" ht="15" hidden="false" customHeight="true" outlineLevel="0" collapsed="false">
      <c r="A239" s="11" t="n">
        <v>186</v>
      </c>
      <c r="B239" s="12" t="n">
        <v>44384</v>
      </c>
      <c r="C239" s="13" t="n">
        <v>9</v>
      </c>
      <c r="D239" s="13" t="n">
        <f aca="false">C239+E239</f>
        <v>11.25</v>
      </c>
      <c r="E239" s="14" t="n">
        <v>2.25</v>
      </c>
      <c r="F239" s="15" t="s">
        <v>10</v>
      </c>
      <c r="G239" s="16" t="s">
        <v>170</v>
      </c>
      <c r="H239" s="17" t="n">
        <f aca="false">H238+E239</f>
        <v>334.02</v>
      </c>
    </row>
    <row r="240" customFormat="false" ht="27.75" hidden="false" customHeight="true" outlineLevel="0" collapsed="false">
      <c r="A240" s="11" t="n">
        <v>187</v>
      </c>
      <c r="B240" s="12" t="n">
        <v>44386</v>
      </c>
      <c r="C240" s="13" t="n">
        <v>10.5</v>
      </c>
      <c r="D240" s="13" t="n">
        <f aca="false">C240+E240</f>
        <v>36.35</v>
      </c>
      <c r="E240" s="14" t="n">
        <v>25.85</v>
      </c>
      <c r="F240" s="15" t="s">
        <v>10</v>
      </c>
      <c r="G240" s="16" t="s">
        <v>171</v>
      </c>
      <c r="H240" s="17" t="n">
        <f aca="false">H239+E240</f>
        <v>359.87</v>
      </c>
    </row>
    <row r="241" customFormat="false" ht="15" hidden="false" customHeight="true" outlineLevel="0" collapsed="false">
      <c r="A241" s="4" t="n">
        <v>188</v>
      </c>
      <c r="B241" s="5" t="n">
        <v>44389</v>
      </c>
      <c r="C241" s="6" t="n">
        <v>12.5</v>
      </c>
      <c r="D241" s="6" t="n">
        <f aca="false">C241+E241</f>
        <v>9.5</v>
      </c>
      <c r="E241" s="7" t="n">
        <v>-3</v>
      </c>
      <c r="F241" s="8" t="s">
        <v>9</v>
      </c>
      <c r="G241" s="9" t="s">
        <v>172</v>
      </c>
      <c r="H241" s="10" t="n">
        <f aca="false">H240+E241</f>
        <v>356.87</v>
      </c>
    </row>
    <row r="242" customFormat="false" ht="15" hidden="false" customHeight="true" outlineLevel="0" collapsed="false">
      <c r="A242" s="11" t="n">
        <v>189</v>
      </c>
      <c r="B242" s="12" t="n">
        <v>44392</v>
      </c>
      <c r="C242" s="13" t="n">
        <v>13.5</v>
      </c>
      <c r="D242" s="13" t="n">
        <f aca="false">C242+E242</f>
        <v>18.5</v>
      </c>
      <c r="E242" s="14" t="n">
        <v>5</v>
      </c>
      <c r="F242" s="15" t="s">
        <v>10</v>
      </c>
      <c r="G242" s="16" t="s">
        <v>173</v>
      </c>
      <c r="H242" s="17" t="n">
        <f aca="false">H241+E242</f>
        <v>361.87</v>
      </c>
    </row>
    <row r="243" customFormat="false" ht="27.75" hidden="false" customHeight="true" outlineLevel="0" collapsed="false">
      <c r="A243" s="11" t="n">
        <v>190</v>
      </c>
      <c r="B243" s="12" t="n">
        <v>44395</v>
      </c>
      <c r="C243" s="13" t="n">
        <v>12.5</v>
      </c>
      <c r="D243" s="13" t="n">
        <f aca="false">C243+E243</f>
        <v>27.32</v>
      </c>
      <c r="E243" s="14" t="n">
        <v>14.82</v>
      </c>
      <c r="F243" s="15" t="s">
        <v>10</v>
      </c>
      <c r="G243" s="16" t="s">
        <v>174</v>
      </c>
      <c r="H243" s="17" t="n">
        <f aca="false">H242+E243</f>
        <v>376.69</v>
      </c>
    </row>
    <row r="244" customFormat="false" ht="15" hidden="false" customHeight="true" outlineLevel="0" collapsed="false">
      <c r="A244" s="4" t="n">
        <v>191</v>
      </c>
      <c r="B244" s="5" t="n">
        <v>44397</v>
      </c>
      <c r="C244" s="6" t="n">
        <v>16.5</v>
      </c>
      <c r="D244" s="6" t="n">
        <f aca="false">C244+E244</f>
        <v>14.25</v>
      </c>
      <c r="E244" s="7" t="n">
        <v>-2.25</v>
      </c>
      <c r="F244" s="8" t="s">
        <v>9</v>
      </c>
      <c r="G244" s="9" t="s">
        <v>175</v>
      </c>
      <c r="H244" s="10" t="n">
        <f aca="false">H243+E244</f>
        <v>374.44</v>
      </c>
    </row>
    <row r="245" customFormat="false" ht="18" hidden="false" customHeight="true" outlineLevel="0" collapsed="false">
      <c r="A245" s="3" t="s">
        <v>176</v>
      </c>
      <c r="B245" s="3"/>
      <c r="C245" s="3"/>
      <c r="D245" s="3"/>
      <c r="E245" s="3"/>
      <c r="F245" s="3"/>
      <c r="G245" s="3"/>
      <c r="H245" s="3"/>
    </row>
    <row r="246" customFormat="false" ht="15" hidden="false" customHeight="true" outlineLevel="0" collapsed="false">
      <c r="A246" s="4" t="n">
        <v>1</v>
      </c>
      <c r="B246" s="5" t="n">
        <v>44482</v>
      </c>
      <c r="C246" s="6" t="n">
        <v>0.5</v>
      </c>
      <c r="D246" s="6" t="n">
        <f aca="false">C246+E246</f>
        <v>0</v>
      </c>
      <c r="E246" s="7" t="n">
        <v>-0.5</v>
      </c>
      <c r="F246" s="8" t="s">
        <v>9</v>
      </c>
      <c r="G246" s="9"/>
      <c r="H246" s="10" t="n">
        <f aca="false">E246</f>
        <v>-0.5</v>
      </c>
    </row>
    <row r="247" customFormat="false" ht="15" hidden="false" customHeight="true" outlineLevel="0" collapsed="false">
      <c r="A247" s="4" t="n">
        <v>2</v>
      </c>
      <c r="B247" s="5" t="n">
        <v>44489</v>
      </c>
      <c r="C247" s="6" t="n">
        <v>8.5</v>
      </c>
      <c r="D247" s="6" t="n">
        <f aca="false">C247+E247</f>
        <v>0</v>
      </c>
      <c r="E247" s="7" t="n">
        <v>-8.5</v>
      </c>
      <c r="F247" s="8" t="s">
        <v>9</v>
      </c>
      <c r="G247" s="9"/>
      <c r="H247" s="10" t="n">
        <f aca="false">H246+E247</f>
        <v>-9</v>
      </c>
    </row>
    <row r="248" customFormat="false" ht="15" hidden="false" customHeight="true" outlineLevel="0" collapsed="false">
      <c r="A248" s="11" t="n">
        <v>3</v>
      </c>
      <c r="B248" s="12" t="n">
        <v>44490</v>
      </c>
      <c r="C248" s="13" t="n">
        <v>15.5</v>
      </c>
      <c r="D248" s="13" t="n">
        <f aca="false">C248+E248</f>
        <v>23</v>
      </c>
      <c r="E248" s="14" t="n">
        <v>7.5</v>
      </c>
      <c r="F248" s="15" t="s">
        <v>10</v>
      </c>
      <c r="G248" s="16" t="s">
        <v>177</v>
      </c>
      <c r="H248" s="17" t="n">
        <f aca="false">H247+E248</f>
        <v>-1.5</v>
      </c>
    </row>
    <row r="249" customFormat="false" ht="15" hidden="false" customHeight="true" outlineLevel="0" collapsed="false">
      <c r="A249" s="4" t="n">
        <v>4</v>
      </c>
      <c r="B249" s="5" t="n">
        <v>44491</v>
      </c>
      <c r="C249" s="6" t="n">
        <v>6.5</v>
      </c>
      <c r="D249" s="6" t="n">
        <f aca="false">C249+E249</f>
        <v>0</v>
      </c>
      <c r="E249" s="7" t="n">
        <v>-6.5</v>
      </c>
      <c r="F249" s="8" t="s">
        <v>9</v>
      </c>
      <c r="G249" s="9"/>
      <c r="H249" s="10" t="n">
        <f aca="false">H248+E249</f>
        <v>-8</v>
      </c>
    </row>
    <row r="250" customFormat="false" ht="15" hidden="false" customHeight="true" outlineLevel="0" collapsed="false">
      <c r="A250" s="11" t="n">
        <v>5</v>
      </c>
      <c r="B250" s="12" t="n">
        <v>44492</v>
      </c>
      <c r="C250" s="13" t="n">
        <v>19</v>
      </c>
      <c r="D250" s="13" t="n">
        <f aca="false">C250+E250</f>
        <v>24.5</v>
      </c>
      <c r="E250" s="14" t="n">
        <v>5.5</v>
      </c>
      <c r="F250" s="15" t="s">
        <v>10</v>
      </c>
      <c r="G250" s="16" t="s">
        <v>178</v>
      </c>
      <c r="H250" s="17" t="n">
        <f aca="false">H249+E250</f>
        <v>-2.5</v>
      </c>
    </row>
    <row r="251" customFormat="false" ht="15" hidden="false" customHeight="true" outlineLevel="0" collapsed="false">
      <c r="A251" s="11" t="n">
        <v>6</v>
      </c>
      <c r="B251" s="12" t="n">
        <v>44493</v>
      </c>
      <c r="C251" s="13" t="n">
        <v>13</v>
      </c>
      <c r="D251" s="13" t="n">
        <f aca="false">C251+E251</f>
        <v>19</v>
      </c>
      <c r="E251" s="14" t="n">
        <v>6</v>
      </c>
      <c r="F251" s="15" t="s">
        <v>10</v>
      </c>
      <c r="G251" s="16" t="s">
        <v>179</v>
      </c>
      <c r="H251" s="17" t="n">
        <f aca="false">H250+E251</f>
        <v>3.5</v>
      </c>
    </row>
    <row r="252" customFormat="false" ht="15" hidden="false" customHeight="true" outlineLevel="0" collapsed="false">
      <c r="A252" s="4" t="n">
        <v>7</v>
      </c>
      <c r="B252" s="5" t="n">
        <v>44494</v>
      </c>
      <c r="C252" s="6" t="n">
        <v>12</v>
      </c>
      <c r="D252" s="6" t="n">
        <f aca="false">C252+E252</f>
        <v>0</v>
      </c>
      <c r="E252" s="7" t="n">
        <v>-12</v>
      </c>
      <c r="F252" s="8" t="s">
        <v>9</v>
      </c>
      <c r="G252" s="9"/>
      <c r="H252" s="10" t="n">
        <f aca="false">H251+E252</f>
        <v>-8.5</v>
      </c>
    </row>
    <row r="253" customFormat="false" ht="15" hidden="false" customHeight="true" outlineLevel="0" collapsed="false">
      <c r="A253" s="4" t="n">
        <v>8</v>
      </c>
      <c r="B253" s="5" t="n">
        <v>44495</v>
      </c>
      <c r="C253" s="6" t="n">
        <v>15</v>
      </c>
      <c r="D253" s="6" t="n">
        <f aca="false">C253+E253</f>
        <v>0</v>
      </c>
      <c r="E253" s="7" t="n">
        <v>-15</v>
      </c>
      <c r="F253" s="8" t="s">
        <v>9</v>
      </c>
      <c r="G253" s="9"/>
      <c r="H253" s="10" t="n">
        <f aca="false">H252+E253</f>
        <v>-23.5</v>
      </c>
    </row>
    <row r="254" customFormat="false" ht="15" hidden="false" customHeight="true" outlineLevel="0" collapsed="false">
      <c r="A254" s="11" t="n">
        <v>9</v>
      </c>
      <c r="B254" s="12" t="n">
        <v>44496</v>
      </c>
      <c r="C254" s="13" t="n">
        <v>8.5</v>
      </c>
      <c r="D254" s="13" t="n">
        <f aca="false">C254+E254</f>
        <v>12.6</v>
      </c>
      <c r="E254" s="14" t="n">
        <v>4.1</v>
      </c>
      <c r="F254" s="15" t="s">
        <v>10</v>
      </c>
      <c r="G254" s="16" t="s">
        <v>180</v>
      </c>
      <c r="H254" s="17" t="n">
        <f aca="false">H253+E254</f>
        <v>-19.4</v>
      </c>
    </row>
    <row r="255" customFormat="false" ht="15" hidden="false" customHeight="true" outlineLevel="0" collapsed="false">
      <c r="A255" s="4" t="n">
        <v>10</v>
      </c>
      <c r="B255" s="5" t="n">
        <v>44497</v>
      </c>
      <c r="C255" s="6" t="n">
        <v>18</v>
      </c>
      <c r="D255" s="6" t="n">
        <f aca="false">C255+E255</f>
        <v>9.5</v>
      </c>
      <c r="E255" s="7" t="n">
        <v>-8.5</v>
      </c>
      <c r="F255" s="8" t="s">
        <v>9</v>
      </c>
      <c r="G255" s="9" t="s">
        <v>181</v>
      </c>
      <c r="H255" s="10" t="n">
        <f aca="false">H254+E255</f>
        <v>-27.9</v>
      </c>
    </row>
    <row r="256" customFormat="false" ht="15" hidden="false" customHeight="true" outlineLevel="0" collapsed="false">
      <c r="A256" s="4" t="n">
        <v>11</v>
      </c>
      <c r="B256" s="5" t="n">
        <v>44498</v>
      </c>
      <c r="C256" s="6" t="n">
        <v>9</v>
      </c>
      <c r="D256" s="6" t="n">
        <f aca="false">C256+E256</f>
        <v>0</v>
      </c>
      <c r="E256" s="7" t="n">
        <v>-9</v>
      </c>
      <c r="F256" s="8" t="s">
        <v>9</v>
      </c>
      <c r="G256" s="9"/>
      <c r="H256" s="10" t="n">
        <f aca="false">H255+E256</f>
        <v>-36.9</v>
      </c>
    </row>
    <row r="257" customFormat="false" ht="15" hidden="false" customHeight="true" outlineLevel="0" collapsed="false">
      <c r="A257" s="4" t="n">
        <v>12</v>
      </c>
      <c r="B257" s="5" t="n">
        <v>44499</v>
      </c>
      <c r="C257" s="6" t="n">
        <v>14.5</v>
      </c>
      <c r="D257" s="6" t="n">
        <f aca="false">C257+E257</f>
        <v>0</v>
      </c>
      <c r="E257" s="7" t="n">
        <v>-14.5</v>
      </c>
      <c r="F257" s="8" t="s">
        <v>9</v>
      </c>
      <c r="G257" s="9"/>
      <c r="H257" s="10" t="n">
        <f aca="false">H256+E257</f>
        <v>-51.4</v>
      </c>
    </row>
    <row r="258" customFormat="false" ht="15" hidden="false" customHeight="true" outlineLevel="0" collapsed="false">
      <c r="A258" s="4" t="n">
        <v>13</v>
      </c>
      <c r="B258" s="5" t="n">
        <v>44500</v>
      </c>
      <c r="C258" s="6" t="n">
        <v>24.5</v>
      </c>
      <c r="D258" s="6" t="n">
        <f aca="false">C258+E258</f>
        <v>22.2</v>
      </c>
      <c r="E258" s="7" t="n">
        <v>-2.3</v>
      </c>
      <c r="F258" s="8" t="s">
        <v>9</v>
      </c>
      <c r="G258" s="9" t="s">
        <v>182</v>
      </c>
      <c r="H258" s="10" t="n">
        <f aca="false">H257+E258</f>
        <v>-53.7</v>
      </c>
    </row>
    <row r="259" customFormat="false" ht="15" hidden="false" customHeight="true" outlineLevel="0" collapsed="false">
      <c r="A259" s="4" t="n">
        <v>14</v>
      </c>
      <c r="B259" s="5" t="n">
        <v>44501</v>
      </c>
      <c r="C259" s="6" t="n">
        <v>13.5</v>
      </c>
      <c r="D259" s="6" t="n">
        <f aca="false">C259+E259</f>
        <v>9</v>
      </c>
      <c r="E259" s="7" t="n">
        <v>-4.5</v>
      </c>
      <c r="F259" s="8" t="s">
        <v>9</v>
      </c>
      <c r="G259" s="9" t="s">
        <v>183</v>
      </c>
      <c r="H259" s="10" t="n">
        <f aca="false">H258+E259</f>
        <v>-58.2</v>
      </c>
    </row>
    <row r="260" customFormat="false" ht="15" hidden="false" customHeight="true" outlineLevel="0" collapsed="false">
      <c r="A260" s="4" t="n">
        <v>15</v>
      </c>
      <c r="B260" s="5" t="n">
        <v>44502</v>
      </c>
      <c r="C260" s="6" t="n">
        <v>18</v>
      </c>
      <c r="D260" s="6" t="n">
        <f aca="false">C260+E260</f>
        <v>11.25</v>
      </c>
      <c r="E260" s="7" t="n">
        <v>-6.75</v>
      </c>
      <c r="F260" s="8" t="s">
        <v>9</v>
      </c>
      <c r="G260" s="9" t="s">
        <v>184</v>
      </c>
      <c r="H260" s="10" t="n">
        <f aca="false">H259+E260</f>
        <v>-64.95</v>
      </c>
    </row>
    <row r="261" customFormat="false" ht="15" hidden="false" customHeight="true" outlineLevel="0" collapsed="false">
      <c r="A261" s="11" t="n">
        <v>16</v>
      </c>
      <c r="B261" s="12" t="n">
        <v>44503</v>
      </c>
      <c r="C261" s="13" t="n">
        <v>10</v>
      </c>
      <c r="D261" s="13" t="n">
        <f aca="false">C261+E261</f>
        <v>10.8</v>
      </c>
      <c r="E261" s="14" t="n">
        <v>0.8</v>
      </c>
      <c r="F261" s="15" t="s">
        <v>10</v>
      </c>
      <c r="G261" s="16" t="s">
        <v>185</v>
      </c>
      <c r="H261" s="17" t="n">
        <f aca="false">H260+E261</f>
        <v>-64.15</v>
      </c>
    </row>
    <row r="262" customFormat="false" ht="15" hidden="false" customHeight="true" outlineLevel="0" collapsed="false">
      <c r="A262" s="11" t="n">
        <v>17</v>
      </c>
      <c r="B262" s="12" t="n">
        <v>44504</v>
      </c>
      <c r="C262" s="13" t="n">
        <v>21.5</v>
      </c>
      <c r="D262" s="13" t="n">
        <f aca="false">C262+E262</f>
        <v>25.12</v>
      </c>
      <c r="E262" s="14" t="n">
        <v>3.62</v>
      </c>
      <c r="F262" s="15" t="s">
        <v>10</v>
      </c>
      <c r="G262" s="16" t="s">
        <v>186</v>
      </c>
      <c r="H262" s="17" t="n">
        <f aca="false">H261+E262</f>
        <v>-60.53</v>
      </c>
    </row>
    <row r="263" customFormat="false" ht="15" hidden="false" customHeight="true" outlineLevel="0" collapsed="false">
      <c r="A263" s="11" t="n">
        <v>18</v>
      </c>
      <c r="B263" s="12" t="n">
        <v>44505</v>
      </c>
      <c r="C263" s="13" t="n">
        <v>10</v>
      </c>
      <c r="D263" s="13" t="n">
        <f aca="false">C263+E263</f>
        <v>18.94</v>
      </c>
      <c r="E263" s="14" t="n">
        <v>8.94</v>
      </c>
      <c r="F263" s="15" t="s">
        <v>10</v>
      </c>
      <c r="G263" s="16" t="s">
        <v>187</v>
      </c>
      <c r="H263" s="17" t="n">
        <f aca="false">H262+E263</f>
        <v>-51.59</v>
      </c>
    </row>
    <row r="264" customFormat="false" ht="15" hidden="false" customHeight="true" outlineLevel="0" collapsed="false">
      <c r="A264" s="4" t="n">
        <v>19</v>
      </c>
      <c r="B264" s="5" t="n">
        <v>44506</v>
      </c>
      <c r="C264" s="6" t="n">
        <v>16.5</v>
      </c>
      <c r="D264" s="6" t="n">
        <f aca="false">C264+E264</f>
        <v>9.9</v>
      </c>
      <c r="E264" s="7" t="n">
        <v>-6.6</v>
      </c>
      <c r="F264" s="8" t="s">
        <v>9</v>
      </c>
      <c r="G264" s="9" t="s">
        <v>188</v>
      </c>
      <c r="H264" s="10" t="n">
        <f aca="false">H263+E264</f>
        <v>-58.19</v>
      </c>
    </row>
    <row r="265" customFormat="false" ht="15" hidden="false" customHeight="true" outlineLevel="0" collapsed="false">
      <c r="A265" s="11" t="n">
        <v>20</v>
      </c>
      <c r="B265" s="12" t="n">
        <v>44507</v>
      </c>
      <c r="C265" s="13" t="n">
        <v>19</v>
      </c>
      <c r="D265" s="13" t="n">
        <f aca="false">C265+E265</f>
        <v>23.38</v>
      </c>
      <c r="E265" s="14" t="n">
        <v>4.38</v>
      </c>
      <c r="F265" s="15" t="s">
        <v>10</v>
      </c>
      <c r="G265" s="16" t="s">
        <v>189</v>
      </c>
      <c r="H265" s="17" t="n">
        <f aca="false">H264+E265</f>
        <v>-53.81</v>
      </c>
    </row>
    <row r="266" customFormat="false" ht="15" hidden="false" customHeight="true" outlineLevel="0" collapsed="false">
      <c r="A266" s="4" t="n">
        <v>21</v>
      </c>
      <c r="B266" s="5" t="n">
        <v>44508</v>
      </c>
      <c r="C266" s="6" t="n">
        <v>17.5</v>
      </c>
      <c r="D266" s="6" t="n">
        <f aca="false">C266+E266</f>
        <v>9.43</v>
      </c>
      <c r="E266" s="7" t="n">
        <v>-8.07</v>
      </c>
      <c r="F266" s="8" t="s">
        <v>9</v>
      </c>
      <c r="G266" s="9" t="s">
        <v>190</v>
      </c>
      <c r="H266" s="10" t="n">
        <f aca="false">H265+E266</f>
        <v>-61.88</v>
      </c>
    </row>
    <row r="267" customFormat="false" ht="15" hidden="false" customHeight="true" outlineLevel="0" collapsed="false">
      <c r="A267" s="4" t="n">
        <v>22</v>
      </c>
      <c r="B267" s="5" t="n">
        <v>44509</v>
      </c>
      <c r="C267" s="6" t="n">
        <v>20</v>
      </c>
      <c r="D267" s="6" t="n">
        <f aca="false">C267+E267</f>
        <v>19.43</v>
      </c>
      <c r="E267" s="7" t="n">
        <v>-0.57</v>
      </c>
      <c r="F267" s="8" t="s">
        <v>9</v>
      </c>
      <c r="G267" s="9" t="s">
        <v>191</v>
      </c>
      <c r="H267" s="10" t="n">
        <f aca="false">H266+E267</f>
        <v>-62.45</v>
      </c>
    </row>
    <row r="268" customFormat="false" ht="15" hidden="false" customHeight="true" outlineLevel="0" collapsed="false">
      <c r="A268" s="4" t="n">
        <v>23</v>
      </c>
      <c r="B268" s="5" t="n">
        <v>44510</v>
      </c>
      <c r="C268" s="6" t="n">
        <v>9</v>
      </c>
      <c r="D268" s="6" t="n">
        <f aca="false">C268+E268</f>
        <v>0</v>
      </c>
      <c r="E268" s="7" t="n">
        <v>-9</v>
      </c>
      <c r="F268" s="8" t="s">
        <v>9</v>
      </c>
      <c r="G268" s="9"/>
      <c r="H268" s="10" t="n">
        <f aca="false">H267+E268</f>
        <v>-71.45</v>
      </c>
    </row>
    <row r="269" customFormat="false" ht="27.75" hidden="false" customHeight="true" outlineLevel="0" collapsed="false">
      <c r="A269" s="11" t="n">
        <v>24</v>
      </c>
      <c r="B269" s="12" t="n">
        <v>44511</v>
      </c>
      <c r="C269" s="13" t="n">
        <v>31</v>
      </c>
      <c r="D269" s="13" t="n">
        <f aca="false">C269+E269</f>
        <v>43.6</v>
      </c>
      <c r="E269" s="14" t="n">
        <v>12.6</v>
      </c>
      <c r="F269" s="15" t="s">
        <v>10</v>
      </c>
      <c r="G269" s="16" t="s">
        <v>192</v>
      </c>
      <c r="H269" s="17" t="n">
        <f aca="false">H268+E269</f>
        <v>-58.85</v>
      </c>
    </row>
    <row r="270" customFormat="false" ht="15" hidden="false" customHeight="true" outlineLevel="0" collapsed="false">
      <c r="A270" s="4" t="n">
        <v>25</v>
      </c>
      <c r="B270" s="5" t="n">
        <v>44512</v>
      </c>
      <c r="C270" s="6" t="n">
        <v>7</v>
      </c>
      <c r="D270" s="6" t="n">
        <f aca="false">C270+E270</f>
        <v>0</v>
      </c>
      <c r="E270" s="7" t="n">
        <v>-7</v>
      </c>
      <c r="F270" s="8" t="s">
        <v>9</v>
      </c>
      <c r="G270" s="9"/>
      <c r="H270" s="10" t="n">
        <f aca="false">H269+E270</f>
        <v>-65.85</v>
      </c>
    </row>
    <row r="271" customFormat="false" ht="15" hidden="false" customHeight="true" outlineLevel="0" collapsed="false">
      <c r="A271" s="4" t="n">
        <v>26</v>
      </c>
      <c r="B271" s="5" t="n">
        <v>44513</v>
      </c>
      <c r="C271" s="6" t="n">
        <v>27.5</v>
      </c>
      <c r="D271" s="6" t="n">
        <f aca="false">C271+E271</f>
        <v>25.5</v>
      </c>
      <c r="E271" s="7" t="n">
        <v>-2</v>
      </c>
      <c r="F271" s="8" t="s">
        <v>9</v>
      </c>
      <c r="G271" s="9" t="s">
        <v>193</v>
      </c>
      <c r="H271" s="10" t="n">
        <f aca="false">H270+E271</f>
        <v>-67.85</v>
      </c>
    </row>
    <row r="272" customFormat="false" ht="15" hidden="false" customHeight="true" outlineLevel="0" collapsed="false">
      <c r="A272" s="4" t="n">
        <v>27</v>
      </c>
      <c r="B272" s="5" t="n">
        <v>44514</v>
      </c>
      <c r="C272" s="6" t="n">
        <v>21</v>
      </c>
      <c r="D272" s="6" t="n">
        <f aca="false">C272+E272</f>
        <v>11.38</v>
      </c>
      <c r="E272" s="7" t="n">
        <v>-9.62</v>
      </c>
      <c r="F272" s="8" t="s">
        <v>9</v>
      </c>
      <c r="G272" s="9" t="s">
        <v>194</v>
      </c>
      <c r="H272" s="10" t="n">
        <f aca="false">H271+E272</f>
        <v>-77.47</v>
      </c>
    </row>
    <row r="273" customFormat="false" ht="15" hidden="false" customHeight="true" outlineLevel="0" collapsed="false">
      <c r="A273" s="4" t="n">
        <v>28</v>
      </c>
      <c r="B273" s="5" t="n">
        <v>44515</v>
      </c>
      <c r="C273" s="6" t="n">
        <v>17.5</v>
      </c>
      <c r="D273" s="6" t="n">
        <f aca="false">C273+E273</f>
        <v>8.66</v>
      </c>
      <c r="E273" s="7" t="n">
        <v>-8.84</v>
      </c>
      <c r="F273" s="8" t="s">
        <v>9</v>
      </c>
      <c r="G273" s="9" t="s">
        <v>195</v>
      </c>
      <c r="H273" s="10" t="n">
        <f aca="false">H272+E273</f>
        <v>-86.31</v>
      </c>
    </row>
    <row r="274" customFormat="false" ht="15" hidden="false" customHeight="true" outlineLevel="0" collapsed="false">
      <c r="A274" s="4" t="n">
        <v>29</v>
      </c>
      <c r="B274" s="5" t="n">
        <v>44516</v>
      </c>
      <c r="C274" s="6" t="n">
        <v>30</v>
      </c>
      <c r="D274" s="6" t="n">
        <f aca="false">C274+E274</f>
        <v>24.13</v>
      </c>
      <c r="E274" s="7" t="n">
        <v>-5.87</v>
      </c>
      <c r="F274" s="8" t="s">
        <v>9</v>
      </c>
      <c r="G274" s="9" t="s">
        <v>196</v>
      </c>
      <c r="H274" s="10" t="n">
        <f aca="false">H273+E274</f>
        <v>-92.18</v>
      </c>
    </row>
    <row r="275" customFormat="false" ht="15" hidden="false" customHeight="true" outlineLevel="0" collapsed="false">
      <c r="A275" s="4" t="n">
        <v>30</v>
      </c>
      <c r="B275" s="5" t="n">
        <v>44517</v>
      </c>
      <c r="C275" s="6" t="n">
        <v>14</v>
      </c>
      <c r="D275" s="6" t="n">
        <f aca="false">C275+E275</f>
        <v>11.88</v>
      </c>
      <c r="E275" s="7" t="n">
        <v>-2.12</v>
      </c>
      <c r="F275" s="8" t="s">
        <v>9</v>
      </c>
      <c r="G275" s="9" t="s">
        <v>197</v>
      </c>
      <c r="H275" s="10" t="n">
        <f aca="false">H274+E275</f>
        <v>-94.3</v>
      </c>
    </row>
    <row r="276" customFormat="false" ht="15" hidden="false" customHeight="true" outlineLevel="0" collapsed="false">
      <c r="A276" s="11" t="n">
        <v>31</v>
      </c>
      <c r="B276" s="12" t="n">
        <v>44518</v>
      </c>
      <c r="C276" s="13" t="n">
        <v>25</v>
      </c>
      <c r="D276" s="13" t="n">
        <f aca="false">C276+E276</f>
        <v>31.25</v>
      </c>
      <c r="E276" s="14" t="n">
        <v>6.25</v>
      </c>
      <c r="F276" s="15" t="s">
        <v>10</v>
      </c>
      <c r="G276" s="16" t="s">
        <v>198</v>
      </c>
      <c r="H276" s="17" t="n">
        <f aca="false">H275+E276</f>
        <v>-88.05</v>
      </c>
    </row>
    <row r="277" customFormat="false" ht="15" hidden="false" customHeight="true" outlineLevel="0" collapsed="false">
      <c r="A277" s="4" t="n">
        <v>32</v>
      </c>
      <c r="B277" s="5" t="n">
        <v>44519</v>
      </c>
      <c r="C277" s="6" t="n">
        <v>15</v>
      </c>
      <c r="D277" s="6" t="n">
        <f aca="false">C277+E277</f>
        <v>0</v>
      </c>
      <c r="E277" s="7" t="n">
        <v>-15</v>
      </c>
      <c r="F277" s="8" t="s">
        <v>9</v>
      </c>
      <c r="G277" s="9"/>
      <c r="H277" s="10" t="n">
        <f aca="false">H276+E277</f>
        <v>-103.05</v>
      </c>
    </row>
    <row r="278" customFormat="false" ht="15" hidden="false" customHeight="true" outlineLevel="0" collapsed="false">
      <c r="A278" s="11" t="n">
        <v>33</v>
      </c>
      <c r="B278" s="12" t="n">
        <v>44520</v>
      </c>
      <c r="C278" s="13" t="n">
        <v>17</v>
      </c>
      <c r="D278" s="13" t="n">
        <f aca="false">C278+E278</f>
        <v>22.25</v>
      </c>
      <c r="E278" s="14" t="n">
        <v>5.25</v>
      </c>
      <c r="F278" s="15" t="s">
        <v>10</v>
      </c>
      <c r="G278" s="16" t="s">
        <v>199</v>
      </c>
      <c r="H278" s="17" t="n">
        <f aca="false">H277+E278</f>
        <v>-97.8</v>
      </c>
    </row>
    <row r="279" customFormat="false" ht="15" hidden="false" customHeight="true" outlineLevel="0" collapsed="false">
      <c r="A279" s="4" t="n">
        <v>34</v>
      </c>
      <c r="B279" s="5" t="n">
        <v>44521</v>
      </c>
      <c r="C279" s="6" t="n">
        <v>21.5</v>
      </c>
      <c r="D279" s="6" t="n">
        <f aca="false">C279+E279</f>
        <v>8.66</v>
      </c>
      <c r="E279" s="7" t="n">
        <v>-12.84</v>
      </c>
      <c r="F279" s="8" t="s">
        <v>9</v>
      </c>
      <c r="G279" s="9" t="s">
        <v>200</v>
      </c>
      <c r="H279" s="10" t="n">
        <f aca="false">H278+E279</f>
        <v>-110.64</v>
      </c>
    </row>
    <row r="280" customFormat="false" ht="15" hidden="false" customHeight="true" outlineLevel="0" collapsed="false">
      <c r="A280" s="11" t="n">
        <v>35</v>
      </c>
      <c r="B280" s="12" t="n">
        <v>44522</v>
      </c>
      <c r="C280" s="13" t="n">
        <v>11.5</v>
      </c>
      <c r="D280" s="13" t="n">
        <f aca="false">C280+E280</f>
        <v>21.29</v>
      </c>
      <c r="E280" s="14" t="n">
        <v>9.79</v>
      </c>
      <c r="F280" s="15" t="s">
        <v>10</v>
      </c>
      <c r="G280" s="16" t="s">
        <v>201</v>
      </c>
      <c r="H280" s="17" t="n">
        <f aca="false">H279+E280</f>
        <v>-100.85</v>
      </c>
    </row>
    <row r="281" customFormat="false" ht="27.75" hidden="false" customHeight="true" outlineLevel="0" collapsed="false">
      <c r="A281" s="11" t="n">
        <v>36</v>
      </c>
      <c r="B281" s="12" t="n">
        <v>44523</v>
      </c>
      <c r="C281" s="13" t="n">
        <v>26.5</v>
      </c>
      <c r="D281" s="13" t="n">
        <f aca="false">C281+E281</f>
        <v>37.5</v>
      </c>
      <c r="E281" s="14" t="n">
        <v>11</v>
      </c>
      <c r="F281" s="15" t="s">
        <v>10</v>
      </c>
      <c r="G281" s="16" t="s">
        <v>202</v>
      </c>
      <c r="H281" s="17" t="n">
        <f aca="false">H280+E281</f>
        <v>-89.85</v>
      </c>
    </row>
    <row r="282" customFormat="false" ht="15" hidden="false" customHeight="true" outlineLevel="0" collapsed="false">
      <c r="A282" s="4" t="n">
        <v>37</v>
      </c>
      <c r="B282" s="5" t="n">
        <v>44524</v>
      </c>
      <c r="C282" s="6" t="n">
        <v>9.5</v>
      </c>
      <c r="D282" s="6" t="n">
        <f aca="false">C282+E282</f>
        <v>0</v>
      </c>
      <c r="E282" s="7" t="n">
        <v>-9.5</v>
      </c>
      <c r="F282" s="8" t="s">
        <v>9</v>
      </c>
      <c r="G282" s="9"/>
      <c r="H282" s="10" t="n">
        <f aca="false">H281+E282</f>
        <v>-99.35</v>
      </c>
    </row>
    <row r="283" customFormat="false" ht="15" hidden="false" customHeight="true" outlineLevel="0" collapsed="false">
      <c r="A283" s="4" t="n">
        <v>38</v>
      </c>
      <c r="B283" s="5" t="n">
        <v>44525</v>
      </c>
      <c r="C283" s="6" t="n">
        <v>35</v>
      </c>
      <c r="D283" s="6" t="n">
        <f aca="false">C283+E283</f>
        <v>20.6</v>
      </c>
      <c r="E283" s="7" t="n">
        <v>-14.4</v>
      </c>
      <c r="F283" s="8" t="s">
        <v>9</v>
      </c>
      <c r="G283" s="9" t="s">
        <v>203</v>
      </c>
      <c r="H283" s="10" t="n">
        <f aca="false">H282+E283</f>
        <v>-113.75</v>
      </c>
    </row>
    <row r="284" customFormat="false" ht="27.75" hidden="false" customHeight="true" outlineLevel="0" collapsed="false">
      <c r="A284" s="4" t="n">
        <v>39</v>
      </c>
      <c r="B284" s="5" t="n">
        <v>44527</v>
      </c>
      <c r="C284" s="6" t="n">
        <v>35</v>
      </c>
      <c r="D284" s="6" t="n">
        <f aca="false">C284+E284</f>
        <v>33.4</v>
      </c>
      <c r="E284" s="7" t="n">
        <v>-1.6</v>
      </c>
      <c r="F284" s="8" t="s">
        <v>9</v>
      </c>
      <c r="G284" s="9" t="s">
        <v>204</v>
      </c>
      <c r="H284" s="10" t="n">
        <f aca="false">H283+E284</f>
        <v>-115.35</v>
      </c>
    </row>
    <row r="285" customFormat="false" ht="15" hidden="false" customHeight="true" outlineLevel="0" collapsed="false">
      <c r="A285" s="4" t="n">
        <v>40</v>
      </c>
      <c r="B285" s="5" t="n">
        <v>44528</v>
      </c>
      <c r="C285" s="6" t="n">
        <v>23</v>
      </c>
      <c r="D285" s="6" t="n">
        <f aca="false">C285+E285</f>
        <v>11.55</v>
      </c>
      <c r="E285" s="7" t="n">
        <v>-11.45</v>
      </c>
      <c r="F285" s="8" t="s">
        <v>9</v>
      </c>
      <c r="G285" s="9" t="s">
        <v>205</v>
      </c>
      <c r="H285" s="10" t="n">
        <f aca="false">H284+E285</f>
        <v>-126.8</v>
      </c>
    </row>
    <row r="286" customFormat="false" ht="15" hidden="false" customHeight="true" outlineLevel="0" collapsed="false">
      <c r="A286" s="4" t="n">
        <v>41</v>
      </c>
      <c r="B286" s="5" t="n">
        <v>44529</v>
      </c>
      <c r="C286" s="6" t="n">
        <v>22</v>
      </c>
      <c r="D286" s="6" t="n">
        <f aca="false">C286+E286</f>
        <v>0</v>
      </c>
      <c r="E286" s="7" t="n">
        <v>-22</v>
      </c>
      <c r="F286" s="8" t="s">
        <v>9</v>
      </c>
      <c r="G286" s="9"/>
      <c r="H286" s="10" t="n">
        <f aca="false">H285+E286</f>
        <v>-148.8</v>
      </c>
    </row>
    <row r="287" customFormat="false" ht="41.25" hidden="false" customHeight="true" outlineLevel="0" collapsed="false">
      <c r="A287" s="11" t="n">
        <v>42</v>
      </c>
      <c r="B287" s="12" t="n">
        <v>44530</v>
      </c>
      <c r="C287" s="13" t="n">
        <v>24.5</v>
      </c>
      <c r="D287" s="13" t="n">
        <f aca="false">C287+E287</f>
        <v>62.34</v>
      </c>
      <c r="E287" s="14" t="n">
        <v>37.84</v>
      </c>
      <c r="F287" s="15" t="s">
        <v>10</v>
      </c>
      <c r="G287" s="16" t="s">
        <v>206</v>
      </c>
      <c r="H287" s="17" t="n">
        <f aca="false">H286+E287</f>
        <v>-110.96</v>
      </c>
    </row>
    <row r="288" customFormat="false" ht="15" hidden="false" customHeight="true" outlineLevel="0" collapsed="false">
      <c r="A288" s="11" t="n">
        <v>43</v>
      </c>
      <c r="B288" s="12" t="n">
        <v>44531</v>
      </c>
      <c r="C288" s="13" t="n">
        <v>17</v>
      </c>
      <c r="D288" s="13" t="n">
        <f aca="false">C288+E288</f>
        <v>23.5</v>
      </c>
      <c r="E288" s="14" t="n">
        <v>6.5</v>
      </c>
      <c r="F288" s="15" t="s">
        <v>10</v>
      </c>
      <c r="G288" s="16" t="s">
        <v>207</v>
      </c>
      <c r="H288" s="17" t="n">
        <f aca="false">H287+E288</f>
        <v>-104.46</v>
      </c>
    </row>
    <row r="289" customFormat="false" ht="15" hidden="false" customHeight="true" outlineLevel="0" collapsed="false">
      <c r="A289" s="4" t="n">
        <v>44</v>
      </c>
      <c r="B289" s="5" t="n">
        <v>44532</v>
      </c>
      <c r="C289" s="6" t="n">
        <v>21</v>
      </c>
      <c r="D289" s="6" t="n">
        <f aca="false">C289+E289</f>
        <v>11.2</v>
      </c>
      <c r="E289" s="7" t="n">
        <v>-9.8</v>
      </c>
      <c r="F289" s="8" t="s">
        <v>9</v>
      </c>
      <c r="G289" s="9" t="s">
        <v>208</v>
      </c>
      <c r="H289" s="10" t="n">
        <f aca="false">H288+E289</f>
        <v>-114.26</v>
      </c>
    </row>
    <row r="290" customFormat="false" ht="15" hidden="false" customHeight="true" outlineLevel="0" collapsed="false">
      <c r="A290" s="4" t="n">
        <v>45</v>
      </c>
      <c r="B290" s="5" t="n">
        <v>44533</v>
      </c>
      <c r="C290" s="6" t="n">
        <v>16</v>
      </c>
      <c r="D290" s="6" t="n">
        <f aca="false">C290+E290</f>
        <v>12.5</v>
      </c>
      <c r="E290" s="7" t="n">
        <v>-3.5</v>
      </c>
      <c r="F290" s="8" t="s">
        <v>9</v>
      </c>
      <c r="G290" s="9" t="s">
        <v>209</v>
      </c>
      <c r="H290" s="10" t="n">
        <f aca="false">H289+E290</f>
        <v>-117.76</v>
      </c>
    </row>
    <row r="291" customFormat="false" ht="27.75" hidden="false" customHeight="true" outlineLevel="0" collapsed="false">
      <c r="A291" s="11" t="n">
        <v>46</v>
      </c>
      <c r="B291" s="12" t="n">
        <v>44534</v>
      </c>
      <c r="C291" s="13" t="n">
        <v>24.5</v>
      </c>
      <c r="D291" s="13" t="n">
        <f aca="false">C291+E291</f>
        <v>43.6</v>
      </c>
      <c r="E291" s="14" t="n">
        <v>19.1</v>
      </c>
      <c r="F291" s="15" t="s">
        <v>10</v>
      </c>
      <c r="G291" s="16" t="s">
        <v>210</v>
      </c>
      <c r="H291" s="17" t="n">
        <f aca="false">H290+E291</f>
        <v>-98.66</v>
      </c>
    </row>
    <row r="292" customFormat="false" ht="27.75" hidden="false" customHeight="true" outlineLevel="0" collapsed="false">
      <c r="A292" s="11" t="n">
        <v>47</v>
      </c>
      <c r="B292" s="12" t="n">
        <v>44535</v>
      </c>
      <c r="C292" s="13" t="n">
        <v>23</v>
      </c>
      <c r="D292" s="13" t="n">
        <f aca="false">C292+E292</f>
        <v>28.51</v>
      </c>
      <c r="E292" s="14" t="n">
        <v>5.51</v>
      </c>
      <c r="F292" s="15" t="s">
        <v>10</v>
      </c>
      <c r="G292" s="16" t="s">
        <v>211</v>
      </c>
      <c r="H292" s="17" t="n">
        <f aca="false">H291+E292</f>
        <v>-93.15</v>
      </c>
    </row>
    <row r="293" customFormat="false" ht="15" hidden="false" customHeight="true" outlineLevel="0" collapsed="false">
      <c r="A293" s="4" t="n">
        <v>48</v>
      </c>
      <c r="B293" s="5" t="n">
        <v>44536</v>
      </c>
      <c r="C293" s="6" t="n">
        <v>17.5</v>
      </c>
      <c r="D293" s="6" t="n">
        <f aca="false">C293+E293</f>
        <v>8.75</v>
      </c>
      <c r="E293" s="7" t="n">
        <v>-8.75</v>
      </c>
      <c r="F293" s="8" t="s">
        <v>9</v>
      </c>
      <c r="G293" s="9" t="s">
        <v>212</v>
      </c>
      <c r="H293" s="10" t="n">
        <f aca="false">H292+E293</f>
        <v>-101.9</v>
      </c>
    </row>
    <row r="294" customFormat="false" ht="15" hidden="false" customHeight="true" outlineLevel="0" collapsed="false">
      <c r="A294" s="11" t="n">
        <v>49</v>
      </c>
      <c r="B294" s="12" t="n">
        <v>44537</v>
      </c>
      <c r="C294" s="13" t="n">
        <v>28</v>
      </c>
      <c r="D294" s="13" t="n">
        <f aca="false">C294+E294</f>
        <v>42.5</v>
      </c>
      <c r="E294" s="14" t="n">
        <v>14.5</v>
      </c>
      <c r="F294" s="15" t="s">
        <v>10</v>
      </c>
      <c r="G294" s="16" t="s">
        <v>213</v>
      </c>
      <c r="H294" s="17" t="n">
        <f aca="false">H293+E294</f>
        <v>-87.4</v>
      </c>
    </row>
    <row r="295" customFormat="false" ht="15" hidden="false" customHeight="true" outlineLevel="0" collapsed="false">
      <c r="A295" s="4" t="n">
        <v>50</v>
      </c>
      <c r="B295" s="5" t="n">
        <v>44538</v>
      </c>
      <c r="C295" s="6" t="n">
        <v>11.5</v>
      </c>
      <c r="D295" s="6" t="n">
        <f aca="false">C295+E295</f>
        <v>11.25</v>
      </c>
      <c r="E295" s="7" t="n">
        <v>-0.25</v>
      </c>
      <c r="F295" s="8" t="s">
        <v>9</v>
      </c>
      <c r="G295" s="9" t="s">
        <v>214</v>
      </c>
      <c r="H295" s="10" t="n">
        <f aca="false">H294+E295</f>
        <v>-87.65</v>
      </c>
    </row>
    <row r="296" customFormat="false" ht="27.75" hidden="false" customHeight="true" outlineLevel="0" collapsed="false">
      <c r="A296" s="11" t="n">
        <v>51</v>
      </c>
      <c r="B296" s="12" t="n">
        <v>44539</v>
      </c>
      <c r="C296" s="13" t="n">
        <v>34.5</v>
      </c>
      <c r="D296" s="13" t="n">
        <f aca="false">C296+E296</f>
        <v>56.4</v>
      </c>
      <c r="E296" s="14" t="n">
        <v>21.9</v>
      </c>
      <c r="F296" s="15" t="s">
        <v>10</v>
      </c>
      <c r="G296" s="16" t="s">
        <v>215</v>
      </c>
      <c r="H296" s="17" t="n">
        <f aca="false">H295+E296</f>
        <v>-65.75</v>
      </c>
    </row>
    <row r="297" customFormat="false" ht="15" hidden="false" customHeight="true" outlineLevel="0" collapsed="false">
      <c r="A297" s="11" t="n">
        <v>52</v>
      </c>
      <c r="B297" s="12" t="n">
        <v>44540</v>
      </c>
      <c r="C297" s="13" t="n">
        <v>9.5</v>
      </c>
      <c r="D297" s="13" t="n">
        <f aca="false">C297+E297</f>
        <v>12.98</v>
      </c>
      <c r="E297" s="14" t="n">
        <v>3.48</v>
      </c>
      <c r="F297" s="15" t="s">
        <v>10</v>
      </c>
      <c r="G297" s="16" t="s">
        <v>216</v>
      </c>
      <c r="H297" s="17" t="n">
        <f aca="false">H296+E297</f>
        <v>-62.27</v>
      </c>
    </row>
    <row r="298" customFormat="false" ht="15" hidden="false" customHeight="true" outlineLevel="0" collapsed="false">
      <c r="A298" s="4" t="n">
        <v>53</v>
      </c>
      <c r="B298" s="5" t="n">
        <v>44541</v>
      </c>
      <c r="C298" s="6" t="n">
        <v>30.5</v>
      </c>
      <c r="D298" s="6" t="n">
        <f aca="false">C298+E298</f>
        <v>9.3</v>
      </c>
      <c r="E298" s="7" t="n">
        <v>-21.2</v>
      </c>
      <c r="F298" s="8" t="s">
        <v>9</v>
      </c>
      <c r="G298" s="9" t="s">
        <v>217</v>
      </c>
      <c r="H298" s="10" t="n">
        <f aca="false">H297+E298</f>
        <v>-83.47</v>
      </c>
    </row>
    <row r="299" customFormat="false" ht="27.75" hidden="false" customHeight="true" outlineLevel="0" collapsed="false">
      <c r="A299" s="11" t="n">
        <v>54</v>
      </c>
      <c r="B299" s="12" t="n">
        <v>44542</v>
      </c>
      <c r="C299" s="13" t="n">
        <v>31.5</v>
      </c>
      <c r="D299" s="13" t="n">
        <f aca="false">C299+E299</f>
        <v>54</v>
      </c>
      <c r="E299" s="14" t="n">
        <v>22.5</v>
      </c>
      <c r="F299" s="15" t="s">
        <v>10</v>
      </c>
      <c r="G299" s="16" t="s">
        <v>218</v>
      </c>
      <c r="H299" s="17" t="n">
        <f aca="false">H298+E299</f>
        <v>-60.97</v>
      </c>
    </row>
    <row r="300" customFormat="false" ht="15" hidden="false" customHeight="true" outlineLevel="0" collapsed="false">
      <c r="A300" s="11" t="n">
        <v>55</v>
      </c>
      <c r="B300" s="12" t="n">
        <v>44543</v>
      </c>
      <c r="C300" s="13" t="n">
        <v>25</v>
      </c>
      <c r="D300" s="13" t="n">
        <f aca="false">C300+E300</f>
        <v>50.66</v>
      </c>
      <c r="E300" s="14" t="n">
        <v>25.66</v>
      </c>
      <c r="F300" s="15" t="s">
        <v>10</v>
      </c>
      <c r="G300" s="16" t="s">
        <v>219</v>
      </c>
      <c r="H300" s="17" t="n">
        <f aca="false">H299+E300</f>
        <v>-35.31</v>
      </c>
    </row>
    <row r="301" customFormat="false" ht="15" hidden="false" customHeight="true" outlineLevel="0" collapsed="false">
      <c r="A301" s="4" t="n">
        <v>56</v>
      </c>
      <c r="B301" s="5" t="n">
        <v>44544</v>
      </c>
      <c r="C301" s="6" t="n">
        <v>26</v>
      </c>
      <c r="D301" s="6" t="n">
        <f aca="false">C301+E301</f>
        <v>0</v>
      </c>
      <c r="E301" s="7" t="n">
        <v>-26</v>
      </c>
      <c r="F301" s="8" t="s">
        <v>9</v>
      </c>
      <c r="G301" s="9"/>
      <c r="H301" s="10" t="n">
        <f aca="false">H300+E301</f>
        <v>-61.31</v>
      </c>
    </row>
    <row r="302" customFormat="false" ht="15" hidden="false" customHeight="true" outlineLevel="0" collapsed="false">
      <c r="A302" s="4" t="n">
        <v>57</v>
      </c>
      <c r="B302" s="5" t="n">
        <v>44545</v>
      </c>
      <c r="C302" s="6" t="n">
        <v>12</v>
      </c>
      <c r="D302" s="6" t="n">
        <f aca="false">C302+E302</f>
        <v>0</v>
      </c>
      <c r="E302" s="7" t="n">
        <v>-12</v>
      </c>
      <c r="F302" s="8" t="s">
        <v>9</v>
      </c>
      <c r="G302" s="9"/>
      <c r="H302" s="10" t="n">
        <f aca="false">H301+E302</f>
        <v>-73.31</v>
      </c>
    </row>
    <row r="303" customFormat="false" ht="15" hidden="false" customHeight="true" outlineLevel="0" collapsed="false">
      <c r="A303" s="4" t="n">
        <v>58</v>
      </c>
      <c r="B303" s="5" t="n">
        <v>44546</v>
      </c>
      <c r="C303" s="6" t="n">
        <v>32</v>
      </c>
      <c r="D303" s="6" t="n">
        <f aca="false">C303+E303</f>
        <v>27.84</v>
      </c>
      <c r="E303" s="7" t="n">
        <v>-4.16</v>
      </c>
      <c r="F303" s="8" t="s">
        <v>9</v>
      </c>
      <c r="G303" s="9" t="s">
        <v>220</v>
      </c>
      <c r="H303" s="10" t="n">
        <f aca="false">H302+E303</f>
        <v>-77.47</v>
      </c>
    </row>
    <row r="304" customFormat="false" ht="15" hidden="false" customHeight="true" outlineLevel="0" collapsed="false">
      <c r="A304" s="4" t="n">
        <v>59</v>
      </c>
      <c r="B304" s="5" t="n">
        <v>44547</v>
      </c>
      <c r="C304" s="6" t="n">
        <v>13.5</v>
      </c>
      <c r="D304" s="6" t="n">
        <f aca="false">C304+E304</f>
        <v>10.2</v>
      </c>
      <c r="E304" s="7" t="n">
        <v>-3.3</v>
      </c>
      <c r="F304" s="8" t="s">
        <v>9</v>
      </c>
      <c r="G304" s="9" t="s">
        <v>221</v>
      </c>
      <c r="H304" s="10" t="n">
        <f aca="false">H303+E304</f>
        <v>-80.77</v>
      </c>
    </row>
    <row r="305" customFormat="false" ht="15" hidden="false" customHeight="true" outlineLevel="0" collapsed="false">
      <c r="A305" s="11" t="n">
        <v>60</v>
      </c>
      <c r="B305" s="12" t="n">
        <v>44548</v>
      </c>
      <c r="C305" s="13" t="n">
        <v>29</v>
      </c>
      <c r="D305" s="13" t="n">
        <f aca="false">C305+E305</f>
        <v>29.8</v>
      </c>
      <c r="E305" s="14" t="n">
        <v>0.8</v>
      </c>
      <c r="F305" s="15" t="s">
        <v>10</v>
      </c>
      <c r="G305" s="16" t="s">
        <v>222</v>
      </c>
      <c r="H305" s="17" t="n">
        <f aca="false">H304+E305</f>
        <v>-79.97</v>
      </c>
    </row>
    <row r="306" customFormat="false" ht="27.75" hidden="false" customHeight="true" outlineLevel="0" collapsed="false">
      <c r="A306" s="11" t="n">
        <v>61</v>
      </c>
      <c r="B306" s="12" t="n">
        <v>44549</v>
      </c>
      <c r="C306" s="13" t="n">
        <v>22.5</v>
      </c>
      <c r="D306" s="13" t="n">
        <f aca="false">C306+E306</f>
        <v>92.13</v>
      </c>
      <c r="E306" s="14" t="n">
        <v>69.63</v>
      </c>
      <c r="F306" s="15" t="s">
        <v>10</v>
      </c>
      <c r="G306" s="16" t="s">
        <v>223</v>
      </c>
      <c r="H306" s="17" t="n">
        <f aca="false">H305+E306</f>
        <v>-10.34</v>
      </c>
    </row>
    <row r="307" customFormat="false" ht="15" hidden="false" customHeight="true" outlineLevel="0" collapsed="false">
      <c r="A307" s="4" t="n">
        <v>62</v>
      </c>
      <c r="B307" s="5" t="n">
        <v>44550</v>
      </c>
      <c r="C307" s="6" t="n">
        <v>21.5</v>
      </c>
      <c r="D307" s="6" t="n">
        <f aca="false">C307+E307</f>
        <v>0</v>
      </c>
      <c r="E307" s="7" t="n">
        <v>-21.5</v>
      </c>
      <c r="F307" s="8" t="s">
        <v>9</v>
      </c>
      <c r="G307" s="9"/>
      <c r="H307" s="10" t="n">
        <f aca="false">H306+E307</f>
        <v>-31.84</v>
      </c>
    </row>
    <row r="308" customFormat="false" ht="27.75" hidden="false" customHeight="true" outlineLevel="0" collapsed="false">
      <c r="A308" s="11" t="n">
        <v>63</v>
      </c>
      <c r="B308" s="12" t="n">
        <v>44551</v>
      </c>
      <c r="C308" s="13" t="n">
        <v>26.5</v>
      </c>
      <c r="D308" s="13" t="n">
        <f aca="false">C308+E308</f>
        <v>66.5</v>
      </c>
      <c r="E308" s="14" t="n">
        <v>40</v>
      </c>
      <c r="F308" s="15" t="s">
        <v>10</v>
      </c>
      <c r="G308" s="16" t="s">
        <v>224</v>
      </c>
      <c r="H308" s="17" t="n">
        <f aca="false">H307+E308</f>
        <v>8.16</v>
      </c>
    </row>
    <row r="309" customFormat="false" ht="15" hidden="false" customHeight="true" outlineLevel="0" collapsed="false">
      <c r="A309" s="4" t="n">
        <v>64</v>
      </c>
      <c r="B309" s="5" t="n">
        <v>44552</v>
      </c>
      <c r="C309" s="6" t="n">
        <v>17</v>
      </c>
      <c r="D309" s="6" t="n">
        <f aca="false">C309+E309</f>
        <v>13.5</v>
      </c>
      <c r="E309" s="7" t="n">
        <v>-3.5</v>
      </c>
      <c r="F309" s="8" t="s">
        <v>9</v>
      </c>
      <c r="G309" s="9" t="s">
        <v>225</v>
      </c>
      <c r="H309" s="10" t="n">
        <f aca="false">H308+E309</f>
        <v>4.66</v>
      </c>
    </row>
    <row r="310" customFormat="false" ht="15" hidden="false" customHeight="true" outlineLevel="0" collapsed="false">
      <c r="A310" s="11" t="n">
        <v>65</v>
      </c>
      <c r="B310" s="12" t="n">
        <v>44553</v>
      </c>
      <c r="C310" s="13" t="n">
        <v>17</v>
      </c>
      <c r="D310" s="13" t="n">
        <f aca="false">C310+E310</f>
        <v>19.5</v>
      </c>
      <c r="E310" s="14" t="n">
        <v>2.5</v>
      </c>
      <c r="F310" s="15" t="s">
        <v>10</v>
      </c>
      <c r="G310" s="16" t="s">
        <v>226</v>
      </c>
      <c r="H310" s="17" t="n">
        <f aca="false">H309+E310</f>
        <v>7.16</v>
      </c>
    </row>
    <row r="311" customFormat="false" ht="15" hidden="false" customHeight="true" outlineLevel="0" collapsed="false">
      <c r="A311" s="4" t="n">
        <v>66</v>
      </c>
      <c r="B311" s="5" t="n">
        <v>44554</v>
      </c>
      <c r="C311" s="6" t="n">
        <v>23.5</v>
      </c>
      <c r="D311" s="6" t="n">
        <f aca="false">C311+E311</f>
        <v>0</v>
      </c>
      <c r="E311" s="7" t="n">
        <v>-23.5</v>
      </c>
      <c r="F311" s="8" t="s">
        <v>9</v>
      </c>
      <c r="G311" s="9"/>
      <c r="H311" s="10" t="n">
        <f aca="false">H310+E311</f>
        <v>-16.34</v>
      </c>
    </row>
    <row r="312" customFormat="false" ht="15" hidden="false" customHeight="true" outlineLevel="0" collapsed="false">
      <c r="A312" s="4" t="n">
        <v>67</v>
      </c>
      <c r="B312" s="5" t="n">
        <v>44556</v>
      </c>
      <c r="C312" s="6" t="n">
        <v>27</v>
      </c>
      <c r="D312" s="6" t="n">
        <f aca="false">C312+E312</f>
        <v>10.5</v>
      </c>
      <c r="E312" s="7" t="n">
        <v>-16.5</v>
      </c>
      <c r="F312" s="8" t="s">
        <v>9</v>
      </c>
      <c r="G312" s="9" t="s">
        <v>227</v>
      </c>
      <c r="H312" s="10" t="n">
        <f aca="false">H311+E312</f>
        <v>-32.84</v>
      </c>
    </row>
    <row r="313" customFormat="false" ht="27.75" hidden="false" customHeight="true" outlineLevel="0" collapsed="false">
      <c r="A313" s="11" t="n">
        <v>68</v>
      </c>
      <c r="B313" s="12" t="n">
        <v>44557</v>
      </c>
      <c r="C313" s="13" t="n">
        <v>30.5</v>
      </c>
      <c r="D313" s="13" t="n">
        <f aca="false">C313+E313</f>
        <v>68.5</v>
      </c>
      <c r="E313" s="14" t="n">
        <v>38</v>
      </c>
      <c r="F313" s="15" t="s">
        <v>10</v>
      </c>
      <c r="G313" s="16" t="s">
        <v>228</v>
      </c>
      <c r="H313" s="17" t="n">
        <f aca="false">H312+E313</f>
        <v>5.16</v>
      </c>
    </row>
    <row r="314" customFormat="false" ht="15" hidden="false" customHeight="true" outlineLevel="0" collapsed="false">
      <c r="A314" s="4" t="n">
        <v>69</v>
      </c>
      <c r="B314" s="5" t="n">
        <v>44558</v>
      </c>
      <c r="C314" s="6" t="n">
        <v>25.5</v>
      </c>
      <c r="D314" s="6" t="n">
        <f aca="false">C314+E314</f>
        <v>20.25</v>
      </c>
      <c r="E314" s="7" t="n">
        <v>-5.25</v>
      </c>
      <c r="F314" s="8" t="s">
        <v>9</v>
      </c>
      <c r="G314" s="9" t="s">
        <v>229</v>
      </c>
      <c r="H314" s="10" t="n">
        <f aca="false">H313+E314</f>
        <v>-0.0900000000000034</v>
      </c>
    </row>
    <row r="315" customFormat="false" ht="41.25" hidden="false" customHeight="true" outlineLevel="0" collapsed="false">
      <c r="A315" s="11" t="n">
        <v>70</v>
      </c>
      <c r="B315" s="12" t="n">
        <v>44559</v>
      </c>
      <c r="C315" s="13" t="n">
        <v>36</v>
      </c>
      <c r="D315" s="13" t="n">
        <f aca="false">C315+E315</f>
        <v>94.4</v>
      </c>
      <c r="E315" s="14" t="n">
        <v>58.4</v>
      </c>
      <c r="F315" s="15" t="s">
        <v>10</v>
      </c>
      <c r="G315" s="16" t="s">
        <v>230</v>
      </c>
      <c r="H315" s="17" t="n">
        <f aca="false">H314+E315</f>
        <v>58.31</v>
      </c>
    </row>
    <row r="316" customFormat="false" ht="15" hidden="false" customHeight="true" outlineLevel="0" collapsed="false">
      <c r="A316" s="4" t="n">
        <v>71</v>
      </c>
      <c r="B316" s="5" t="n">
        <v>44560</v>
      </c>
      <c r="C316" s="6" t="n">
        <v>33</v>
      </c>
      <c r="D316" s="6" t="n">
        <f aca="false">C316+E316</f>
        <v>15</v>
      </c>
      <c r="E316" s="7" t="n">
        <v>-18</v>
      </c>
      <c r="F316" s="8" t="s">
        <v>9</v>
      </c>
      <c r="G316" s="9" t="s">
        <v>231</v>
      </c>
      <c r="H316" s="10" t="n">
        <f aca="false">H315+E316</f>
        <v>40.31</v>
      </c>
    </row>
    <row r="317" customFormat="false" ht="15" hidden="false" customHeight="true" outlineLevel="0" collapsed="false">
      <c r="A317" s="4" t="n">
        <v>72</v>
      </c>
      <c r="B317" s="5" t="n">
        <v>44561</v>
      </c>
      <c r="C317" s="6" t="n">
        <v>19.5</v>
      </c>
      <c r="D317" s="6" t="n">
        <f aca="false">C317+E317</f>
        <v>16</v>
      </c>
      <c r="E317" s="7" t="n">
        <v>-3.5</v>
      </c>
      <c r="F317" s="8" t="s">
        <v>9</v>
      </c>
      <c r="G317" s="9" t="s">
        <v>232</v>
      </c>
      <c r="H317" s="10" t="n">
        <f aca="false">H316+E317</f>
        <v>36.81</v>
      </c>
    </row>
    <row r="318" customFormat="false" ht="27.75" hidden="false" customHeight="true" outlineLevel="0" collapsed="false">
      <c r="A318" s="11" t="n">
        <v>73</v>
      </c>
      <c r="B318" s="12" t="n">
        <v>44562</v>
      </c>
      <c r="C318" s="13" t="n">
        <v>42</v>
      </c>
      <c r="D318" s="13" t="n">
        <f aca="false">C318+E318</f>
        <v>102.95</v>
      </c>
      <c r="E318" s="14" t="n">
        <v>60.95</v>
      </c>
      <c r="F318" s="15" t="s">
        <v>10</v>
      </c>
      <c r="G318" s="16" t="s">
        <v>233</v>
      </c>
      <c r="H318" s="17" t="n">
        <f aca="false">H317+E318</f>
        <v>97.76</v>
      </c>
    </row>
    <row r="319" customFormat="false" ht="15" hidden="false" customHeight="true" outlineLevel="0" collapsed="false">
      <c r="A319" s="4" t="n">
        <v>74</v>
      </c>
      <c r="B319" s="5" t="n">
        <v>44563</v>
      </c>
      <c r="C319" s="6" t="n">
        <v>31.5</v>
      </c>
      <c r="D319" s="6" t="n">
        <f aca="false">C319+E319</f>
        <v>26.1</v>
      </c>
      <c r="E319" s="7" t="n">
        <v>-5.4</v>
      </c>
      <c r="F319" s="8" t="s">
        <v>9</v>
      </c>
      <c r="G319" s="9" t="s">
        <v>234</v>
      </c>
      <c r="H319" s="10" t="n">
        <f aca="false">H318+E319</f>
        <v>92.36</v>
      </c>
    </row>
    <row r="320" customFormat="false" ht="27.75" hidden="false" customHeight="true" outlineLevel="0" collapsed="false">
      <c r="A320" s="11" t="n">
        <v>75</v>
      </c>
      <c r="B320" s="12" t="n">
        <v>44564</v>
      </c>
      <c r="C320" s="13" t="n">
        <v>34.5</v>
      </c>
      <c r="D320" s="13" t="n">
        <f aca="false">C320+E320</f>
        <v>70.05</v>
      </c>
      <c r="E320" s="14" t="n">
        <v>35.55</v>
      </c>
      <c r="F320" s="15" t="s">
        <v>10</v>
      </c>
      <c r="G320" s="16" t="s">
        <v>235</v>
      </c>
      <c r="H320" s="17" t="n">
        <f aca="false">H319+E320</f>
        <v>127.91</v>
      </c>
    </row>
    <row r="321" customFormat="false" ht="27.75" hidden="false" customHeight="true" outlineLevel="0" collapsed="false">
      <c r="A321" s="11" t="n">
        <v>76</v>
      </c>
      <c r="B321" s="12" t="n">
        <v>44565</v>
      </c>
      <c r="C321" s="13" t="n">
        <v>44</v>
      </c>
      <c r="D321" s="13" t="n">
        <f aca="false">C321+E321</f>
        <v>91.26</v>
      </c>
      <c r="E321" s="14" t="n">
        <v>47.26</v>
      </c>
      <c r="F321" s="15" t="s">
        <v>10</v>
      </c>
      <c r="G321" s="16" t="s">
        <v>236</v>
      </c>
      <c r="H321" s="17" t="n">
        <f aca="false">H320+E321</f>
        <v>175.17</v>
      </c>
    </row>
    <row r="322" customFormat="false" ht="27.75" hidden="false" customHeight="true" outlineLevel="0" collapsed="false">
      <c r="A322" s="11" t="n">
        <v>77</v>
      </c>
      <c r="B322" s="12" t="n">
        <v>44566</v>
      </c>
      <c r="C322" s="13" t="n">
        <v>29.5</v>
      </c>
      <c r="D322" s="13" t="n">
        <f aca="false">C322+E322</f>
        <v>54.7</v>
      </c>
      <c r="E322" s="14" t="n">
        <v>25.2</v>
      </c>
      <c r="F322" s="15" t="s">
        <v>10</v>
      </c>
      <c r="G322" s="16" t="s">
        <v>237</v>
      </c>
      <c r="H322" s="17" t="n">
        <f aca="false">H321+E322</f>
        <v>200.37</v>
      </c>
    </row>
    <row r="323" customFormat="false" ht="27.75" hidden="false" customHeight="true" outlineLevel="0" collapsed="false">
      <c r="A323" s="4" t="n">
        <v>78</v>
      </c>
      <c r="B323" s="5" t="n">
        <v>44567</v>
      </c>
      <c r="C323" s="6" t="n">
        <v>42</v>
      </c>
      <c r="D323" s="6" t="n">
        <f aca="false">C323+E323</f>
        <v>38.9</v>
      </c>
      <c r="E323" s="7" t="n">
        <v>-3.1</v>
      </c>
      <c r="F323" s="8" t="s">
        <v>9</v>
      </c>
      <c r="G323" s="9" t="s">
        <v>238</v>
      </c>
      <c r="H323" s="10" t="n">
        <f aca="false">H322+E323</f>
        <v>197.27</v>
      </c>
    </row>
    <row r="324" customFormat="false" ht="15" hidden="false" customHeight="true" outlineLevel="0" collapsed="false">
      <c r="A324" s="4" t="n">
        <v>79</v>
      </c>
      <c r="B324" s="5" t="n">
        <v>44568</v>
      </c>
      <c r="C324" s="6" t="n">
        <v>21.5</v>
      </c>
      <c r="D324" s="6" t="n">
        <f aca="false">C324+E324</f>
        <v>11.25</v>
      </c>
      <c r="E324" s="7" t="n">
        <v>-10.25</v>
      </c>
      <c r="F324" s="8" t="s">
        <v>9</v>
      </c>
      <c r="G324" s="9" t="s">
        <v>239</v>
      </c>
      <c r="H324" s="10" t="n">
        <f aca="false">H323+E324</f>
        <v>187.02</v>
      </c>
    </row>
    <row r="325" customFormat="false" ht="15" hidden="false" customHeight="true" outlineLevel="0" collapsed="false">
      <c r="A325" s="4" t="n">
        <v>80</v>
      </c>
      <c r="B325" s="5" t="n">
        <v>44569</v>
      </c>
      <c r="C325" s="6" t="n">
        <v>39.5</v>
      </c>
      <c r="D325" s="6" t="n">
        <f aca="false">C325+E325</f>
        <v>32</v>
      </c>
      <c r="E325" s="7" t="n">
        <v>-7.5</v>
      </c>
      <c r="F325" s="8" t="s">
        <v>9</v>
      </c>
      <c r="G325" s="9" t="s">
        <v>240</v>
      </c>
      <c r="H325" s="10" t="n">
        <f aca="false">H324+E325</f>
        <v>179.52</v>
      </c>
    </row>
    <row r="326" customFormat="false" ht="27.75" hidden="false" customHeight="true" outlineLevel="0" collapsed="false">
      <c r="A326" s="11" t="n">
        <v>81</v>
      </c>
      <c r="B326" s="12" t="n">
        <v>44570</v>
      </c>
      <c r="C326" s="13" t="n">
        <v>26</v>
      </c>
      <c r="D326" s="13" t="n">
        <f aca="false">C326+E326</f>
        <v>55.98</v>
      </c>
      <c r="E326" s="14" t="n">
        <v>29.98</v>
      </c>
      <c r="F326" s="15" t="s">
        <v>10</v>
      </c>
      <c r="G326" s="16" t="s">
        <v>241</v>
      </c>
      <c r="H326" s="17" t="n">
        <f aca="false">H325+E326</f>
        <v>209.5</v>
      </c>
    </row>
    <row r="327" customFormat="false" ht="27.75" hidden="false" customHeight="true" outlineLevel="0" collapsed="false">
      <c r="A327" s="11" t="n">
        <v>82</v>
      </c>
      <c r="B327" s="12" t="n">
        <v>44571</v>
      </c>
      <c r="C327" s="13" t="n">
        <v>39</v>
      </c>
      <c r="D327" s="13" t="n">
        <f aca="false">C327+E327</f>
        <v>44.63</v>
      </c>
      <c r="E327" s="14" t="n">
        <v>5.63</v>
      </c>
      <c r="F327" s="15" t="s">
        <v>10</v>
      </c>
      <c r="G327" s="16" t="s">
        <v>242</v>
      </c>
      <c r="H327" s="17" t="n">
        <f aca="false">H326+E327</f>
        <v>215.13</v>
      </c>
    </row>
    <row r="328" customFormat="false" ht="15" hidden="false" customHeight="true" outlineLevel="0" collapsed="false">
      <c r="A328" s="11" t="n">
        <v>83</v>
      </c>
      <c r="B328" s="12" t="n">
        <v>44572</v>
      </c>
      <c r="C328" s="13" t="n">
        <v>29</v>
      </c>
      <c r="D328" s="13" t="n">
        <f aca="false">C328+E328</f>
        <v>34.75</v>
      </c>
      <c r="E328" s="14" t="n">
        <v>5.75</v>
      </c>
      <c r="F328" s="15" t="s">
        <v>10</v>
      </c>
      <c r="G328" s="16" t="s">
        <v>243</v>
      </c>
      <c r="H328" s="17" t="n">
        <f aca="false">H327+E328</f>
        <v>220.88</v>
      </c>
    </row>
    <row r="329" customFormat="false" ht="15" hidden="false" customHeight="true" outlineLevel="0" collapsed="false">
      <c r="A329" s="4" t="n">
        <v>84</v>
      </c>
      <c r="B329" s="5" t="n">
        <v>44573</v>
      </c>
      <c r="C329" s="6" t="n">
        <v>33</v>
      </c>
      <c r="D329" s="6" t="n">
        <f aca="false">C329+E329</f>
        <v>14.7</v>
      </c>
      <c r="E329" s="7" t="n">
        <v>-18.3</v>
      </c>
      <c r="F329" s="8" t="s">
        <v>9</v>
      </c>
      <c r="G329" s="9" t="s">
        <v>244</v>
      </c>
      <c r="H329" s="10" t="n">
        <f aca="false">H328+E329</f>
        <v>202.58</v>
      </c>
    </row>
    <row r="330" customFormat="false" ht="27.75" hidden="false" customHeight="true" outlineLevel="0" collapsed="false">
      <c r="A330" s="11" t="n">
        <v>85</v>
      </c>
      <c r="B330" s="12" t="n">
        <v>44574</v>
      </c>
      <c r="C330" s="13" t="n">
        <v>54.5</v>
      </c>
      <c r="D330" s="13" t="n">
        <f aca="false">C330+E330</f>
        <v>63.05</v>
      </c>
      <c r="E330" s="14" t="n">
        <v>8.55</v>
      </c>
      <c r="F330" s="15" t="s">
        <v>10</v>
      </c>
      <c r="G330" s="16" t="s">
        <v>245</v>
      </c>
      <c r="H330" s="17" t="n">
        <f aca="false">H329+E330</f>
        <v>211.13</v>
      </c>
    </row>
    <row r="331" customFormat="false" ht="15" hidden="false" customHeight="true" outlineLevel="0" collapsed="false">
      <c r="A331" s="4" t="n">
        <v>86</v>
      </c>
      <c r="B331" s="5" t="n">
        <v>44575</v>
      </c>
      <c r="C331" s="6" t="n">
        <v>27.5</v>
      </c>
      <c r="D331" s="6" t="n">
        <f aca="false">C331+E331</f>
        <v>0</v>
      </c>
      <c r="E331" s="7" t="n">
        <v>-27.5</v>
      </c>
      <c r="F331" s="8" t="s">
        <v>9</v>
      </c>
      <c r="G331" s="9"/>
      <c r="H331" s="10" t="n">
        <f aca="false">H330+E331</f>
        <v>183.63</v>
      </c>
    </row>
    <row r="332" customFormat="false" ht="15" hidden="false" customHeight="true" outlineLevel="0" collapsed="false">
      <c r="A332" s="4" t="n">
        <v>87</v>
      </c>
      <c r="B332" s="5" t="n">
        <v>44576</v>
      </c>
      <c r="C332" s="6" t="n">
        <v>41</v>
      </c>
      <c r="D332" s="6" t="n">
        <f aca="false">C332+E332</f>
        <v>0</v>
      </c>
      <c r="E332" s="7" t="n">
        <v>-41</v>
      </c>
      <c r="F332" s="8" t="s">
        <v>9</v>
      </c>
      <c r="G332" s="9"/>
      <c r="H332" s="10" t="n">
        <f aca="false">H331+E332</f>
        <v>142.63</v>
      </c>
    </row>
    <row r="333" customFormat="false" ht="27.75" hidden="false" customHeight="true" outlineLevel="0" collapsed="false">
      <c r="A333" s="11" t="n">
        <v>88</v>
      </c>
      <c r="B333" s="12" t="n">
        <v>44577</v>
      </c>
      <c r="C333" s="13" t="n">
        <v>54.5</v>
      </c>
      <c r="D333" s="13" t="n">
        <f aca="false">C333+E333</f>
        <v>64.25</v>
      </c>
      <c r="E333" s="14" t="n">
        <v>9.75</v>
      </c>
      <c r="F333" s="15" t="s">
        <v>10</v>
      </c>
      <c r="G333" s="16" t="s">
        <v>246</v>
      </c>
      <c r="H333" s="17" t="n">
        <f aca="false">H332+E333</f>
        <v>152.38</v>
      </c>
    </row>
    <row r="334" customFormat="false" ht="15" hidden="false" customHeight="true" outlineLevel="0" collapsed="false">
      <c r="A334" s="11" t="n">
        <v>89</v>
      </c>
      <c r="B334" s="12" t="n">
        <v>44578</v>
      </c>
      <c r="C334" s="13" t="n">
        <v>24</v>
      </c>
      <c r="D334" s="13" t="n">
        <f aca="false">C334+E334</f>
        <v>27.99</v>
      </c>
      <c r="E334" s="14" t="n">
        <v>3.99</v>
      </c>
      <c r="F334" s="15" t="s">
        <v>10</v>
      </c>
      <c r="G334" s="16" t="s">
        <v>247</v>
      </c>
      <c r="H334" s="17" t="n">
        <f aca="false">H333+E334</f>
        <v>156.37</v>
      </c>
    </row>
    <row r="335" customFormat="false" ht="27.75" hidden="false" customHeight="true" outlineLevel="0" collapsed="false">
      <c r="A335" s="11" t="n">
        <v>90</v>
      </c>
      <c r="B335" s="12" t="n">
        <v>44579</v>
      </c>
      <c r="C335" s="13" t="n">
        <v>56.5</v>
      </c>
      <c r="D335" s="13" t="n">
        <f aca="false">C335+E335</f>
        <v>68.21</v>
      </c>
      <c r="E335" s="14" t="n">
        <v>11.71</v>
      </c>
      <c r="F335" s="15" t="s">
        <v>10</v>
      </c>
      <c r="G335" s="16" t="s">
        <v>248</v>
      </c>
      <c r="H335" s="17" t="n">
        <f aca="false">H334+E335</f>
        <v>168.08</v>
      </c>
    </row>
    <row r="336" customFormat="false" ht="15" hidden="false" customHeight="true" outlineLevel="0" collapsed="false">
      <c r="A336" s="4" t="n">
        <v>91</v>
      </c>
      <c r="B336" s="5" t="n">
        <v>44580</v>
      </c>
      <c r="C336" s="6" t="n">
        <v>14</v>
      </c>
      <c r="D336" s="6" t="n">
        <f aca="false">C336+E336</f>
        <v>0</v>
      </c>
      <c r="E336" s="7" t="n">
        <v>-14</v>
      </c>
      <c r="F336" s="8" t="s">
        <v>9</v>
      </c>
      <c r="G336" s="9"/>
      <c r="H336" s="10" t="n">
        <f aca="false">H335+E336</f>
        <v>154.08</v>
      </c>
    </row>
    <row r="337" customFormat="false" ht="27.75" hidden="false" customHeight="true" outlineLevel="0" collapsed="false">
      <c r="A337" s="4" t="n">
        <v>92</v>
      </c>
      <c r="B337" s="5" t="n">
        <v>44581</v>
      </c>
      <c r="C337" s="6" t="n">
        <v>57</v>
      </c>
      <c r="D337" s="6" t="n">
        <f aca="false">C337+E337</f>
        <v>42.4</v>
      </c>
      <c r="E337" s="7" t="n">
        <v>-14.6</v>
      </c>
      <c r="F337" s="8" t="s">
        <v>9</v>
      </c>
      <c r="G337" s="9" t="s">
        <v>249</v>
      </c>
      <c r="H337" s="10" t="n">
        <f aca="false">H336+E337</f>
        <v>139.48</v>
      </c>
    </row>
    <row r="338" customFormat="false" ht="15" hidden="false" customHeight="true" outlineLevel="0" collapsed="false">
      <c r="A338" s="4" t="n">
        <v>93</v>
      </c>
      <c r="B338" s="5" t="n">
        <v>44582</v>
      </c>
      <c r="C338" s="6" t="n">
        <v>21.5</v>
      </c>
      <c r="D338" s="6" t="n">
        <f aca="false">C338+E338</f>
        <v>11.55</v>
      </c>
      <c r="E338" s="7" t="n">
        <v>-9.95</v>
      </c>
      <c r="F338" s="8" t="s">
        <v>9</v>
      </c>
      <c r="G338" s="9" t="s">
        <v>250</v>
      </c>
      <c r="H338" s="10" t="n">
        <f aca="false">H337+E338</f>
        <v>129.53</v>
      </c>
    </row>
    <row r="339" customFormat="false" ht="27.75" hidden="false" customHeight="true" outlineLevel="0" collapsed="false">
      <c r="A339" s="4" t="n">
        <v>94</v>
      </c>
      <c r="B339" s="5" t="n">
        <v>44583</v>
      </c>
      <c r="C339" s="6" t="n">
        <v>42</v>
      </c>
      <c r="D339" s="6" t="n">
        <f aca="false">C339+E339</f>
        <v>35.25</v>
      </c>
      <c r="E339" s="7" t="n">
        <v>-6.75</v>
      </c>
      <c r="F339" s="8" t="s">
        <v>9</v>
      </c>
      <c r="G339" s="9" t="s">
        <v>251</v>
      </c>
      <c r="H339" s="10" t="n">
        <f aca="false">H338+E339</f>
        <v>122.78</v>
      </c>
    </row>
    <row r="340" customFormat="false" ht="27.75" hidden="false" customHeight="true" outlineLevel="0" collapsed="false">
      <c r="A340" s="11" t="n">
        <v>95</v>
      </c>
      <c r="B340" s="12" t="n">
        <v>44584</v>
      </c>
      <c r="C340" s="13" t="n">
        <v>19.5</v>
      </c>
      <c r="D340" s="13" t="n">
        <f aca="false">C340+E340</f>
        <v>44.23</v>
      </c>
      <c r="E340" s="14" t="n">
        <v>24.73</v>
      </c>
      <c r="F340" s="15" t="s">
        <v>10</v>
      </c>
      <c r="G340" s="16" t="s">
        <v>252</v>
      </c>
      <c r="H340" s="17" t="n">
        <f aca="false">H339+E340</f>
        <v>147.51</v>
      </c>
    </row>
    <row r="341" customFormat="false" ht="15" hidden="false" customHeight="true" outlineLevel="0" collapsed="false">
      <c r="A341" s="4" t="n">
        <v>96</v>
      </c>
      <c r="B341" s="5" t="n">
        <v>44585</v>
      </c>
      <c r="C341" s="6" t="n">
        <v>44</v>
      </c>
      <c r="D341" s="6" t="n">
        <f aca="false">C341+E341</f>
        <v>21.75</v>
      </c>
      <c r="E341" s="7" t="n">
        <v>-22.25</v>
      </c>
      <c r="F341" s="8" t="s">
        <v>9</v>
      </c>
      <c r="G341" s="9" t="s">
        <v>253</v>
      </c>
      <c r="H341" s="10" t="n">
        <f aca="false">H340+E341</f>
        <v>125.26</v>
      </c>
    </row>
    <row r="342" customFormat="false" ht="15" hidden="false" customHeight="true" outlineLevel="0" collapsed="false">
      <c r="A342" s="4" t="n">
        <v>97</v>
      </c>
      <c r="B342" s="5" t="n">
        <v>44586</v>
      </c>
      <c r="C342" s="6" t="n">
        <v>17</v>
      </c>
      <c r="D342" s="6" t="n">
        <f aca="false">C342+E342</f>
        <v>12.5</v>
      </c>
      <c r="E342" s="7" t="n">
        <v>-4.5</v>
      </c>
      <c r="F342" s="8" t="s">
        <v>9</v>
      </c>
      <c r="G342" s="9" t="s">
        <v>254</v>
      </c>
      <c r="H342" s="10" t="n">
        <f aca="false">H341+E342</f>
        <v>120.76</v>
      </c>
    </row>
    <row r="343" customFormat="false" ht="15" hidden="false" customHeight="true" outlineLevel="0" collapsed="false">
      <c r="A343" s="4" t="n">
        <v>98</v>
      </c>
      <c r="B343" s="5" t="n">
        <v>44587</v>
      </c>
      <c r="C343" s="6" t="n">
        <v>34.5</v>
      </c>
      <c r="D343" s="6" t="n">
        <f aca="false">C343+E343</f>
        <v>24.63</v>
      </c>
      <c r="E343" s="7" t="n">
        <v>-9.87</v>
      </c>
      <c r="F343" s="8" t="s">
        <v>9</v>
      </c>
      <c r="G343" s="9" t="s">
        <v>255</v>
      </c>
      <c r="H343" s="10" t="n">
        <f aca="false">H342+E343</f>
        <v>110.89</v>
      </c>
    </row>
    <row r="344" customFormat="false" ht="27.75" hidden="false" customHeight="true" outlineLevel="0" collapsed="false">
      <c r="A344" s="11" t="n">
        <v>99</v>
      </c>
      <c r="B344" s="12" t="n">
        <v>44588</v>
      </c>
      <c r="C344" s="13" t="n">
        <v>40</v>
      </c>
      <c r="D344" s="13" t="n">
        <f aca="false">C344+E344</f>
        <v>70.25</v>
      </c>
      <c r="E344" s="14" t="n">
        <v>30.25</v>
      </c>
      <c r="F344" s="15" t="s">
        <v>10</v>
      </c>
      <c r="G344" s="16" t="s">
        <v>256</v>
      </c>
      <c r="H344" s="17" t="n">
        <f aca="false">H343+E344</f>
        <v>141.14</v>
      </c>
    </row>
    <row r="345" customFormat="false" ht="15" hidden="false" customHeight="true" outlineLevel="0" collapsed="false">
      <c r="A345" s="11" t="n">
        <v>100</v>
      </c>
      <c r="B345" s="12" t="n">
        <v>44589</v>
      </c>
      <c r="C345" s="13" t="n">
        <v>16</v>
      </c>
      <c r="D345" s="13" t="n">
        <f aca="false">C345+E345</f>
        <v>22.75</v>
      </c>
      <c r="E345" s="14" t="n">
        <v>6.75</v>
      </c>
      <c r="F345" s="15" t="s">
        <v>10</v>
      </c>
      <c r="G345" s="16" t="s">
        <v>257</v>
      </c>
      <c r="H345" s="17" t="n">
        <f aca="false">H344+E345</f>
        <v>147.89</v>
      </c>
    </row>
    <row r="346" customFormat="false" ht="15" hidden="false" customHeight="true" outlineLevel="0" collapsed="false">
      <c r="A346" s="4" t="n">
        <v>101</v>
      </c>
      <c r="B346" s="5" t="n">
        <v>44590</v>
      </c>
      <c r="C346" s="6" t="n">
        <v>39.5</v>
      </c>
      <c r="D346" s="6" t="n">
        <f aca="false">C346+E346</f>
        <v>21.75</v>
      </c>
      <c r="E346" s="7" t="n">
        <v>-17.75</v>
      </c>
      <c r="F346" s="8" t="s">
        <v>9</v>
      </c>
      <c r="G346" s="9" t="s">
        <v>258</v>
      </c>
      <c r="H346" s="10" t="n">
        <f aca="false">H345+E346</f>
        <v>130.14</v>
      </c>
    </row>
    <row r="347" customFormat="false" ht="27.75" hidden="false" customHeight="true" outlineLevel="0" collapsed="false">
      <c r="A347" s="11" t="n">
        <v>102</v>
      </c>
      <c r="B347" s="12" t="n">
        <v>44591</v>
      </c>
      <c r="C347" s="13" t="n">
        <v>36.5</v>
      </c>
      <c r="D347" s="13" t="n">
        <f aca="false">C347+E347</f>
        <v>37.78</v>
      </c>
      <c r="E347" s="14" t="n">
        <v>1.28</v>
      </c>
      <c r="F347" s="15" t="s">
        <v>10</v>
      </c>
      <c r="G347" s="16" t="s">
        <v>259</v>
      </c>
      <c r="H347" s="17" t="n">
        <f aca="false">H346+E347</f>
        <v>131.42</v>
      </c>
    </row>
    <row r="348" customFormat="false" ht="15" hidden="false" customHeight="true" outlineLevel="0" collapsed="false">
      <c r="A348" s="4" t="n">
        <v>103</v>
      </c>
      <c r="B348" s="5" t="n">
        <v>44592</v>
      </c>
      <c r="C348" s="6" t="n">
        <v>31</v>
      </c>
      <c r="D348" s="6" t="n">
        <f aca="false">C348+E348</f>
        <v>6.5</v>
      </c>
      <c r="E348" s="7" t="n">
        <v>-24.5</v>
      </c>
      <c r="F348" s="8" t="s">
        <v>9</v>
      </c>
      <c r="G348" s="9" t="s">
        <v>260</v>
      </c>
      <c r="H348" s="10" t="n">
        <f aca="false">H347+E348</f>
        <v>106.92</v>
      </c>
    </row>
    <row r="349" customFormat="false" ht="15" hidden="false" customHeight="true" outlineLevel="0" collapsed="false">
      <c r="A349" s="4" t="n">
        <v>104</v>
      </c>
      <c r="B349" s="5" t="n">
        <v>44593</v>
      </c>
      <c r="C349" s="6" t="n">
        <v>31</v>
      </c>
      <c r="D349" s="6" t="n">
        <f aca="false">C349+E349</f>
        <v>22.8</v>
      </c>
      <c r="E349" s="7" t="n">
        <v>-8.2</v>
      </c>
      <c r="F349" s="8" t="s">
        <v>9</v>
      </c>
      <c r="G349" s="9" t="s">
        <v>261</v>
      </c>
      <c r="H349" s="10" t="n">
        <f aca="false">H348+E349</f>
        <v>98.72</v>
      </c>
    </row>
    <row r="350" customFormat="false" ht="27.75" hidden="false" customHeight="true" outlineLevel="0" collapsed="false">
      <c r="A350" s="11" t="n">
        <v>105</v>
      </c>
      <c r="B350" s="12" t="n">
        <v>44594</v>
      </c>
      <c r="C350" s="13" t="n">
        <v>36</v>
      </c>
      <c r="D350" s="13" t="n">
        <f aca="false">C350+E350</f>
        <v>66.75</v>
      </c>
      <c r="E350" s="14" t="n">
        <v>30.75</v>
      </c>
      <c r="F350" s="15" t="s">
        <v>10</v>
      </c>
      <c r="G350" s="16" t="s">
        <v>262</v>
      </c>
      <c r="H350" s="17" t="n">
        <f aca="false">H349+E350</f>
        <v>129.47</v>
      </c>
    </row>
    <row r="351" customFormat="false" ht="27.75" hidden="false" customHeight="true" outlineLevel="0" collapsed="false">
      <c r="A351" s="11" t="n">
        <v>106</v>
      </c>
      <c r="B351" s="12" t="n">
        <v>44595</v>
      </c>
      <c r="C351" s="13" t="n">
        <v>28.5</v>
      </c>
      <c r="D351" s="13" t="n">
        <f aca="false">C351+E351</f>
        <v>30</v>
      </c>
      <c r="E351" s="14" t="n">
        <v>1.5</v>
      </c>
      <c r="F351" s="15" t="s">
        <v>10</v>
      </c>
      <c r="G351" s="16" t="s">
        <v>263</v>
      </c>
      <c r="H351" s="17" t="n">
        <f aca="false">H350+E351</f>
        <v>130.97</v>
      </c>
    </row>
    <row r="352" customFormat="false" ht="15" hidden="false" customHeight="true" outlineLevel="0" collapsed="false">
      <c r="A352" s="4" t="n">
        <v>107</v>
      </c>
      <c r="B352" s="5" t="n">
        <v>44596</v>
      </c>
      <c r="C352" s="6" t="n">
        <v>25</v>
      </c>
      <c r="D352" s="6" t="n">
        <f aca="false">C352+E352</f>
        <v>18.9</v>
      </c>
      <c r="E352" s="7" t="n">
        <v>-6.1</v>
      </c>
      <c r="F352" s="8" t="s">
        <v>9</v>
      </c>
      <c r="G352" s="9" t="s">
        <v>264</v>
      </c>
      <c r="H352" s="10" t="n">
        <f aca="false">H351+E352</f>
        <v>124.87</v>
      </c>
    </row>
    <row r="353" customFormat="false" ht="27.75" hidden="false" customHeight="true" outlineLevel="0" collapsed="false">
      <c r="A353" s="11" t="n">
        <v>108</v>
      </c>
      <c r="B353" s="12" t="n">
        <v>44597</v>
      </c>
      <c r="C353" s="13" t="n">
        <v>47</v>
      </c>
      <c r="D353" s="13" t="n">
        <f aca="false">C353+E353</f>
        <v>51.81</v>
      </c>
      <c r="E353" s="14" t="n">
        <v>4.81</v>
      </c>
      <c r="F353" s="15" t="s">
        <v>10</v>
      </c>
      <c r="G353" s="16" t="s">
        <v>265</v>
      </c>
      <c r="H353" s="17" t="n">
        <f aca="false">H352+E353</f>
        <v>129.68</v>
      </c>
    </row>
    <row r="354" customFormat="false" ht="15" hidden="false" customHeight="true" outlineLevel="0" collapsed="false">
      <c r="A354" s="4" t="n">
        <v>109</v>
      </c>
      <c r="B354" s="5" t="n">
        <v>44598</v>
      </c>
      <c r="C354" s="6" t="n">
        <v>28.5</v>
      </c>
      <c r="D354" s="6" t="n">
        <f aca="false">C354+E354</f>
        <v>19.43</v>
      </c>
      <c r="E354" s="7" t="n">
        <v>-9.07</v>
      </c>
      <c r="F354" s="8" t="s">
        <v>9</v>
      </c>
      <c r="G354" s="9" t="s">
        <v>266</v>
      </c>
      <c r="H354" s="10" t="n">
        <f aca="false">H353+E354</f>
        <v>120.61</v>
      </c>
    </row>
    <row r="355" customFormat="false" ht="27.75" hidden="false" customHeight="true" outlineLevel="0" collapsed="false">
      <c r="A355" s="11" t="n">
        <v>110</v>
      </c>
      <c r="B355" s="12" t="n">
        <v>44599</v>
      </c>
      <c r="C355" s="13" t="n">
        <v>32.5</v>
      </c>
      <c r="D355" s="13" t="n">
        <f aca="false">C355+E355</f>
        <v>45.9</v>
      </c>
      <c r="E355" s="14" t="n">
        <v>13.4</v>
      </c>
      <c r="F355" s="15" t="s">
        <v>10</v>
      </c>
      <c r="G355" s="16" t="s">
        <v>267</v>
      </c>
      <c r="H355" s="17" t="n">
        <f aca="false">H354+E355</f>
        <v>134.01</v>
      </c>
    </row>
    <row r="356" customFormat="false" ht="15" hidden="false" customHeight="true" outlineLevel="0" collapsed="false">
      <c r="A356" s="11" t="n">
        <v>111</v>
      </c>
      <c r="B356" s="12" t="n">
        <v>44600</v>
      </c>
      <c r="C356" s="13" t="n">
        <v>22</v>
      </c>
      <c r="D356" s="13" t="n">
        <f aca="false">C356+E356</f>
        <v>37.99</v>
      </c>
      <c r="E356" s="14" t="n">
        <v>15.99</v>
      </c>
      <c r="F356" s="15" t="s">
        <v>10</v>
      </c>
      <c r="G356" s="16" t="s">
        <v>268</v>
      </c>
      <c r="H356" s="17" t="n">
        <f aca="false">H355+E356</f>
        <v>150</v>
      </c>
    </row>
    <row r="357" customFormat="false" ht="27.75" hidden="false" customHeight="true" outlineLevel="0" collapsed="false">
      <c r="A357" s="4" t="n">
        <v>112</v>
      </c>
      <c r="B357" s="5" t="n">
        <v>44601</v>
      </c>
      <c r="C357" s="6" t="n">
        <v>49</v>
      </c>
      <c r="D357" s="6" t="n">
        <f aca="false">C357+E357</f>
        <v>35.4</v>
      </c>
      <c r="E357" s="7" t="n">
        <v>-13.6</v>
      </c>
      <c r="F357" s="8" t="s">
        <v>9</v>
      </c>
      <c r="G357" s="9" t="s">
        <v>269</v>
      </c>
      <c r="H357" s="10" t="n">
        <f aca="false">H356+E357</f>
        <v>136.4</v>
      </c>
    </row>
    <row r="358" customFormat="false" ht="15" hidden="false" customHeight="true" outlineLevel="0" collapsed="false">
      <c r="A358" s="4" t="n">
        <v>113</v>
      </c>
      <c r="B358" s="5" t="n">
        <v>44602</v>
      </c>
      <c r="C358" s="6" t="n">
        <v>24</v>
      </c>
      <c r="D358" s="6" t="n">
        <f aca="false">C358+E358</f>
        <v>14.25</v>
      </c>
      <c r="E358" s="7" t="n">
        <v>-9.75</v>
      </c>
      <c r="F358" s="8" t="s">
        <v>9</v>
      </c>
      <c r="G358" s="9" t="s">
        <v>270</v>
      </c>
      <c r="H358" s="10" t="n">
        <f aca="false">H357+E358</f>
        <v>126.65</v>
      </c>
    </row>
    <row r="359" customFormat="false" ht="27.75" hidden="false" customHeight="true" outlineLevel="0" collapsed="false">
      <c r="A359" s="4" t="n">
        <v>114</v>
      </c>
      <c r="B359" s="5" t="n">
        <v>44603</v>
      </c>
      <c r="C359" s="6" t="n">
        <v>40</v>
      </c>
      <c r="D359" s="6" t="n">
        <f aca="false">C359+E359</f>
        <v>37.3</v>
      </c>
      <c r="E359" s="7" t="n">
        <v>-2.7</v>
      </c>
      <c r="F359" s="8" t="s">
        <v>9</v>
      </c>
      <c r="G359" s="9" t="s">
        <v>271</v>
      </c>
      <c r="H359" s="10" t="n">
        <f aca="false">H358+E359</f>
        <v>123.95</v>
      </c>
    </row>
    <row r="360" customFormat="false" ht="15" hidden="false" customHeight="true" outlineLevel="0" collapsed="false">
      <c r="A360" s="4" t="n">
        <v>115</v>
      </c>
      <c r="B360" s="5" t="n">
        <v>44604</v>
      </c>
      <c r="C360" s="6" t="n">
        <v>33</v>
      </c>
      <c r="D360" s="6" t="n">
        <f aca="false">C360+E360</f>
        <v>23</v>
      </c>
      <c r="E360" s="7" t="n">
        <v>-10</v>
      </c>
      <c r="F360" s="8" t="s">
        <v>9</v>
      </c>
      <c r="G360" s="9" t="s">
        <v>272</v>
      </c>
      <c r="H360" s="10" t="n">
        <f aca="false">H359+E360</f>
        <v>113.95</v>
      </c>
    </row>
    <row r="361" customFormat="false" ht="27.75" hidden="false" customHeight="true" outlineLevel="0" collapsed="false">
      <c r="A361" s="11" t="n">
        <v>116</v>
      </c>
      <c r="B361" s="12" t="n">
        <v>44605</v>
      </c>
      <c r="C361" s="13" t="n">
        <v>54</v>
      </c>
      <c r="D361" s="13" t="n">
        <f aca="false">C361+E361</f>
        <v>59.6</v>
      </c>
      <c r="E361" s="14" t="n">
        <v>5.6</v>
      </c>
      <c r="F361" s="15" t="s">
        <v>10</v>
      </c>
      <c r="G361" s="16" t="s">
        <v>273</v>
      </c>
      <c r="H361" s="17" t="n">
        <f aca="false">H360+E361</f>
        <v>119.55</v>
      </c>
    </row>
    <row r="362" customFormat="false" ht="15" hidden="false" customHeight="true" outlineLevel="0" collapsed="false">
      <c r="A362" s="11" t="n">
        <v>117</v>
      </c>
      <c r="B362" s="12" t="n">
        <v>44606</v>
      </c>
      <c r="C362" s="13" t="n">
        <v>7</v>
      </c>
      <c r="D362" s="13" t="n">
        <f aca="false">C362+E362</f>
        <v>20.9</v>
      </c>
      <c r="E362" s="14" t="n">
        <v>13.9</v>
      </c>
      <c r="F362" s="15" t="s">
        <v>10</v>
      </c>
      <c r="G362" s="16" t="s">
        <v>274</v>
      </c>
      <c r="H362" s="17" t="n">
        <f aca="false">H361+E362</f>
        <v>133.45</v>
      </c>
    </row>
    <row r="363" customFormat="false" ht="27.75" hidden="false" customHeight="true" outlineLevel="0" collapsed="false">
      <c r="A363" s="4" t="n">
        <v>118</v>
      </c>
      <c r="B363" s="5" t="n">
        <v>44607</v>
      </c>
      <c r="C363" s="6" t="n">
        <v>48</v>
      </c>
      <c r="D363" s="6" t="n">
        <f aca="false">C363+E363</f>
        <v>43.7</v>
      </c>
      <c r="E363" s="7" t="n">
        <v>-4.3</v>
      </c>
      <c r="F363" s="8" t="s">
        <v>9</v>
      </c>
      <c r="G363" s="9" t="s">
        <v>275</v>
      </c>
      <c r="H363" s="10" t="n">
        <f aca="false">H362+E363</f>
        <v>129.15</v>
      </c>
    </row>
    <row r="364" customFormat="false" ht="27.75" hidden="false" customHeight="true" outlineLevel="0" collapsed="false">
      <c r="A364" s="4" t="n">
        <v>119</v>
      </c>
      <c r="B364" s="5" t="n">
        <v>44608</v>
      </c>
      <c r="C364" s="6" t="n">
        <v>43</v>
      </c>
      <c r="D364" s="6" t="n">
        <f aca="false">C364+E364</f>
        <v>28.75</v>
      </c>
      <c r="E364" s="7" t="n">
        <v>-14.25</v>
      </c>
      <c r="F364" s="8" t="s">
        <v>9</v>
      </c>
      <c r="G364" s="9" t="s">
        <v>276</v>
      </c>
      <c r="H364" s="10" t="n">
        <f aca="false">H363+E364</f>
        <v>114.9</v>
      </c>
    </row>
    <row r="365" customFormat="false" ht="27.75" hidden="false" customHeight="true" outlineLevel="0" collapsed="false">
      <c r="A365" s="11" t="n">
        <v>120</v>
      </c>
      <c r="B365" s="12" t="n">
        <v>44609</v>
      </c>
      <c r="C365" s="13" t="n">
        <v>45.5</v>
      </c>
      <c r="D365" s="13" t="n">
        <f aca="false">C365+E365</f>
        <v>52.7</v>
      </c>
      <c r="E365" s="14" t="n">
        <v>7.2</v>
      </c>
      <c r="F365" s="15" t="s">
        <v>10</v>
      </c>
      <c r="G365" s="16" t="s">
        <v>277</v>
      </c>
      <c r="H365" s="17" t="n">
        <f aca="false">H364+E365</f>
        <v>122.1</v>
      </c>
    </row>
    <row r="366" customFormat="false" ht="27.75" hidden="false" customHeight="true" outlineLevel="0" collapsed="false">
      <c r="A366" s="11" t="n">
        <v>121</v>
      </c>
      <c r="B366" s="12" t="n">
        <v>44610</v>
      </c>
      <c r="C366" s="13" t="n">
        <v>26</v>
      </c>
      <c r="D366" s="13" t="n">
        <f aca="false">C366+E366</f>
        <v>30.5</v>
      </c>
      <c r="E366" s="14" t="n">
        <v>4.5</v>
      </c>
      <c r="F366" s="15" t="s">
        <v>10</v>
      </c>
      <c r="G366" s="16" t="s">
        <v>278</v>
      </c>
      <c r="H366" s="17" t="n">
        <f aca="false">H365+E366</f>
        <v>126.6</v>
      </c>
    </row>
    <row r="367" customFormat="false" ht="15" hidden="false" customHeight="true" outlineLevel="0" collapsed="false">
      <c r="A367" s="4" t="n">
        <v>122</v>
      </c>
      <c r="B367" s="5" t="n">
        <v>44617</v>
      </c>
      <c r="C367" s="6" t="n">
        <v>37</v>
      </c>
      <c r="D367" s="6" t="n">
        <f aca="false">C367+E367</f>
        <v>18.9</v>
      </c>
      <c r="E367" s="7" t="n">
        <v>-18.1</v>
      </c>
      <c r="F367" s="8" t="s">
        <v>9</v>
      </c>
      <c r="G367" s="9" t="s">
        <v>279</v>
      </c>
      <c r="H367" s="10" t="n">
        <f aca="false">H366+E367</f>
        <v>108.5</v>
      </c>
    </row>
    <row r="368" customFormat="false" ht="27.75" hidden="false" customHeight="true" outlineLevel="0" collapsed="false">
      <c r="A368" s="11" t="n">
        <v>123</v>
      </c>
      <c r="B368" s="12" t="n">
        <v>44618</v>
      </c>
      <c r="C368" s="13" t="n">
        <v>38</v>
      </c>
      <c r="D368" s="13" t="n">
        <f aca="false">C368+E368</f>
        <v>48.25</v>
      </c>
      <c r="E368" s="14" t="n">
        <v>10.25</v>
      </c>
      <c r="F368" s="15" t="s">
        <v>10</v>
      </c>
      <c r="G368" s="16" t="s">
        <v>280</v>
      </c>
      <c r="H368" s="17" t="n">
        <f aca="false">H367+E368</f>
        <v>118.75</v>
      </c>
    </row>
    <row r="369" customFormat="false" ht="27.75" hidden="false" customHeight="true" outlineLevel="0" collapsed="false">
      <c r="A369" s="11" t="n">
        <v>124</v>
      </c>
      <c r="B369" s="12" t="n">
        <v>44619</v>
      </c>
      <c r="C369" s="13" t="n">
        <v>29</v>
      </c>
      <c r="D369" s="13" t="n">
        <f aca="false">C369+E369</f>
        <v>35.9</v>
      </c>
      <c r="E369" s="14" t="n">
        <v>6.9</v>
      </c>
      <c r="F369" s="15" t="s">
        <v>10</v>
      </c>
      <c r="G369" s="16" t="s">
        <v>281</v>
      </c>
      <c r="H369" s="17" t="n">
        <f aca="false">H368+E369</f>
        <v>125.65</v>
      </c>
    </row>
    <row r="370" customFormat="false" ht="27.75" hidden="false" customHeight="true" outlineLevel="0" collapsed="false">
      <c r="A370" s="4" t="n">
        <v>125</v>
      </c>
      <c r="B370" s="5" t="n">
        <v>44620</v>
      </c>
      <c r="C370" s="6" t="n">
        <v>37</v>
      </c>
      <c r="D370" s="6" t="n">
        <f aca="false">C370+E370</f>
        <v>26.9</v>
      </c>
      <c r="E370" s="7" t="n">
        <v>-10.1</v>
      </c>
      <c r="F370" s="8" t="s">
        <v>9</v>
      </c>
      <c r="G370" s="9" t="s">
        <v>282</v>
      </c>
      <c r="H370" s="10" t="n">
        <f aca="false">H369+E370</f>
        <v>115.55</v>
      </c>
    </row>
    <row r="371" customFormat="false" ht="15" hidden="false" customHeight="true" outlineLevel="0" collapsed="false">
      <c r="A371" s="4" t="n">
        <v>126</v>
      </c>
      <c r="B371" s="5" t="n">
        <v>44621</v>
      </c>
      <c r="C371" s="6" t="n">
        <v>26</v>
      </c>
      <c r="D371" s="6" t="n">
        <f aca="false">C371+E371</f>
        <v>9.6</v>
      </c>
      <c r="E371" s="7" t="n">
        <v>-16.4</v>
      </c>
      <c r="F371" s="8" t="s">
        <v>9</v>
      </c>
      <c r="G371" s="9" t="s">
        <v>283</v>
      </c>
      <c r="H371" s="10" t="n">
        <f aca="false">H370+E371</f>
        <v>99.15</v>
      </c>
    </row>
    <row r="372" customFormat="false" ht="27.75" hidden="false" customHeight="true" outlineLevel="0" collapsed="false">
      <c r="A372" s="11" t="n">
        <v>127</v>
      </c>
      <c r="B372" s="12" t="n">
        <v>44622</v>
      </c>
      <c r="C372" s="13" t="n">
        <v>30</v>
      </c>
      <c r="D372" s="13" t="n">
        <f aca="false">C372+E372</f>
        <v>40.4</v>
      </c>
      <c r="E372" s="14" t="n">
        <v>10.4</v>
      </c>
      <c r="F372" s="15" t="s">
        <v>10</v>
      </c>
      <c r="G372" s="16" t="s">
        <v>284</v>
      </c>
      <c r="H372" s="17" t="n">
        <f aca="false">H371+E372</f>
        <v>109.55</v>
      </c>
    </row>
    <row r="373" customFormat="false" ht="27.75" hidden="false" customHeight="true" outlineLevel="0" collapsed="false">
      <c r="A373" s="11" t="n">
        <v>128</v>
      </c>
      <c r="B373" s="12" t="n">
        <v>44623</v>
      </c>
      <c r="C373" s="13" t="n">
        <v>25.5</v>
      </c>
      <c r="D373" s="13" t="n">
        <f aca="false">C373+E373</f>
        <v>27.7</v>
      </c>
      <c r="E373" s="14" t="n">
        <v>2.2</v>
      </c>
      <c r="F373" s="15" t="s">
        <v>10</v>
      </c>
      <c r="G373" s="16" t="s">
        <v>285</v>
      </c>
      <c r="H373" s="17" t="n">
        <f aca="false">H372+E373</f>
        <v>111.75</v>
      </c>
    </row>
    <row r="374" customFormat="false" ht="15" hidden="false" customHeight="true" outlineLevel="0" collapsed="false">
      <c r="A374" s="4" t="n">
        <v>129</v>
      </c>
      <c r="B374" s="5" t="n">
        <v>44624</v>
      </c>
      <c r="C374" s="6" t="n">
        <v>30</v>
      </c>
      <c r="D374" s="6" t="n">
        <f aca="false">C374+E374</f>
        <v>18.3</v>
      </c>
      <c r="E374" s="7" t="n">
        <v>-11.7</v>
      </c>
      <c r="F374" s="8" t="s">
        <v>9</v>
      </c>
      <c r="G374" s="9" t="s">
        <v>286</v>
      </c>
      <c r="H374" s="10" t="n">
        <f aca="false">H373+E374</f>
        <v>100.05</v>
      </c>
    </row>
    <row r="375" customFormat="false" ht="15" hidden="false" customHeight="true" outlineLevel="0" collapsed="false">
      <c r="A375" s="4" t="n">
        <v>130</v>
      </c>
      <c r="B375" s="5" t="n">
        <v>44625</v>
      </c>
      <c r="C375" s="6" t="n">
        <v>34</v>
      </c>
      <c r="D375" s="6" t="n">
        <f aca="false">C375+E375</f>
        <v>10.5</v>
      </c>
      <c r="E375" s="7" t="n">
        <v>-23.5</v>
      </c>
      <c r="F375" s="8" t="s">
        <v>9</v>
      </c>
      <c r="G375" s="9" t="s">
        <v>287</v>
      </c>
      <c r="H375" s="10" t="n">
        <f aca="false">H374+E375</f>
        <v>76.55</v>
      </c>
    </row>
    <row r="376" customFormat="false" ht="27.75" hidden="false" customHeight="true" outlineLevel="0" collapsed="false">
      <c r="A376" s="11" t="n">
        <v>131</v>
      </c>
      <c r="B376" s="12" t="n">
        <v>44626</v>
      </c>
      <c r="C376" s="13" t="n">
        <v>29</v>
      </c>
      <c r="D376" s="13" t="n">
        <f aca="false">C376+E376</f>
        <v>30.4</v>
      </c>
      <c r="E376" s="14" t="n">
        <v>1.4</v>
      </c>
      <c r="F376" s="15" t="s">
        <v>10</v>
      </c>
      <c r="G376" s="16" t="s">
        <v>288</v>
      </c>
      <c r="H376" s="17" t="n">
        <f aca="false">H375+E376</f>
        <v>77.95</v>
      </c>
    </row>
    <row r="377" customFormat="false" ht="27.75" hidden="false" customHeight="true" outlineLevel="0" collapsed="false">
      <c r="A377" s="11" t="n">
        <v>132</v>
      </c>
      <c r="B377" s="12" t="n">
        <v>44627</v>
      </c>
      <c r="C377" s="13" t="n">
        <v>32</v>
      </c>
      <c r="D377" s="13" t="n">
        <f aca="false">C377+E377</f>
        <v>36.3</v>
      </c>
      <c r="E377" s="14" t="n">
        <v>4.3</v>
      </c>
      <c r="F377" s="15" t="s">
        <v>10</v>
      </c>
      <c r="G377" s="16" t="s">
        <v>289</v>
      </c>
      <c r="H377" s="17" t="n">
        <f aca="false">H376+E377</f>
        <v>82.25</v>
      </c>
    </row>
    <row r="378" customFormat="false" ht="15" hidden="false" customHeight="true" outlineLevel="0" collapsed="false">
      <c r="A378" s="4" t="n">
        <v>133</v>
      </c>
      <c r="B378" s="5" t="n">
        <v>44628</v>
      </c>
      <c r="C378" s="6" t="n">
        <v>44</v>
      </c>
      <c r="D378" s="6" t="n">
        <f aca="false">C378+E378</f>
        <v>21.6</v>
      </c>
      <c r="E378" s="7" t="n">
        <v>-22.4</v>
      </c>
      <c r="F378" s="8" t="s">
        <v>9</v>
      </c>
      <c r="G378" s="9" t="s">
        <v>290</v>
      </c>
      <c r="H378" s="10" t="n">
        <f aca="false">H377+E378</f>
        <v>59.85</v>
      </c>
    </row>
    <row r="379" customFormat="false" ht="15" hidden="false" customHeight="true" outlineLevel="0" collapsed="false">
      <c r="A379" s="4" t="n">
        <v>134</v>
      </c>
      <c r="B379" s="5" t="n">
        <v>44629</v>
      </c>
      <c r="C379" s="6" t="n">
        <v>25</v>
      </c>
      <c r="D379" s="6" t="n">
        <f aca="false">C379+E379</f>
        <v>18.5</v>
      </c>
      <c r="E379" s="7" t="n">
        <v>-6.5</v>
      </c>
      <c r="F379" s="8" t="s">
        <v>9</v>
      </c>
      <c r="G379" s="9" t="s">
        <v>291</v>
      </c>
      <c r="H379" s="10" t="n">
        <f aca="false">H378+E379</f>
        <v>53.35</v>
      </c>
    </row>
    <row r="380" customFormat="false" ht="41.25" hidden="false" customHeight="true" outlineLevel="0" collapsed="false">
      <c r="A380" s="11" t="n">
        <v>135</v>
      </c>
      <c r="B380" s="12" t="n">
        <v>44630</v>
      </c>
      <c r="C380" s="13" t="n">
        <v>60</v>
      </c>
      <c r="D380" s="13" t="n">
        <f aca="false">C380+E380</f>
        <v>95.5</v>
      </c>
      <c r="E380" s="14" t="n">
        <v>35.5</v>
      </c>
      <c r="F380" s="15" t="s">
        <v>10</v>
      </c>
      <c r="G380" s="16" t="s">
        <v>292</v>
      </c>
      <c r="H380" s="17" t="n">
        <f aca="false">H379+E380</f>
        <v>88.85</v>
      </c>
    </row>
    <row r="381" customFormat="false" ht="15" hidden="false" customHeight="true" outlineLevel="0" collapsed="false">
      <c r="A381" s="4" t="n">
        <v>136</v>
      </c>
      <c r="B381" s="5" t="n">
        <v>44631</v>
      </c>
      <c r="C381" s="6" t="n">
        <v>15</v>
      </c>
      <c r="D381" s="6" t="n">
        <f aca="false">C381+E381</f>
        <v>0</v>
      </c>
      <c r="E381" s="7" t="n">
        <v>-15</v>
      </c>
      <c r="F381" s="8" t="s">
        <v>9</v>
      </c>
      <c r="G381" s="9"/>
      <c r="H381" s="10" t="n">
        <f aca="false">H380+E381</f>
        <v>73.85</v>
      </c>
    </row>
    <row r="382" customFormat="false" ht="41.25" hidden="false" customHeight="true" outlineLevel="0" collapsed="false">
      <c r="A382" s="11" t="n">
        <v>137</v>
      </c>
      <c r="B382" s="12" t="n">
        <v>44632</v>
      </c>
      <c r="C382" s="13" t="n">
        <v>46</v>
      </c>
      <c r="D382" s="13" t="n">
        <f aca="false">C382+E382</f>
        <v>88.7</v>
      </c>
      <c r="E382" s="14" t="n">
        <v>42.7</v>
      </c>
      <c r="F382" s="15" t="s">
        <v>10</v>
      </c>
      <c r="G382" s="16" t="s">
        <v>293</v>
      </c>
      <c r="H382" s="17" t="n">
        <f aca="false">H381+E382</f>
        <v>116.55</v>
      </c>
    </row>
    <row r="383" customFormat="false" ht="15" hidden="false" customHeight="true" outlineLevel="0" collapsed="false">
      <c r="A383" s="4" t="n">
        <v>138</v>
      </c>
      <c r="B383" s="5" t="n">
        <v>44633</v>
      </c>
      <c r="C383" s="6" t="n">
        <v>35</v>
      </c>
      <c r="D383" s="6" t="n">
        <f aca="false">C383+E383</f>
        <v>13.5</v>
      </c>
      <c r="E383" s="7" t="n">
        <v>-21.5</v>
      </c>
      <c r="F383" s="8" t="s">
        <v>9</v>
      </c>
      <c r="G383" s="9" t="s">
        <v>294</v>
      </c>
      <c r="H383" s="10" t="n">
        <f aca="false">H382+E383</f>
        <v>95.05</v>
      </c>
    </row>
    <row r="384" customFormat="false" ht="15" hidden="false" customHeight="true" outlineLevel="0" collapsed="false">
      <c r="A384" s="4" t="n">
        <v>139</v>
      </c>
      <c r="B384" s="5" t="n">
        <v>44634</v>
      </c>
      <c r="C384" s="6" t="n">
        <v>40</v>
      </c>
      <c r="D384" s="6" t="n">
        <f aca="false">C384+E384</f>
        <v>37.11</v>
      </c>
      <c r="E384" s="7" t="n">
        <v>-2.89</v>
      </c>
      <c r="F384" s="8" t="s">
        <v>9</v>
      </c>
      <c r="G384" s="9" t="s">
        <v>295</v>
      </c>
      <c r="H384" s="10" t="n">
        <f aca="false">H383+E384</f>
        <v>92.16</v>
      </c>
    </row>
    <row r="385" customFormat="false" ht="15" hidden="false" customHeight="true" outlineLevel="0" collapsed="false">
      <c r="A385" s="4" t="n">
        <v>140</v>
      </c>
      <c r="B385" s="5" t="n">
        <v>44635</v>
      </c>
      <c r="C385" s="6" t="n">
        <v>38</v>
      </c>
      <c r="D385" s="6" t="n">
        <f aca="false">C385+E385</f>
        <v>8.7</v>
      </c>
      <c r="E385" s="7" t="n">
        <v>-29.3</v>
      </c>
      <c r="F385" s="8" t="s">
        <v>9</v>
      </c>
      <c r="G385" s="9"/>
      <c r="H385" s="10" t="n">
        <f aca="false">H384+E385</f>
        <v>62.86</v>
      </c>
    </row>
    <row r="386" customFormat="false" ht="15" hidden="false" customHeight="true" outlineLevel="0" collapsed="false">
      <c r="A386" s="4" t="n">
        <v>141</v>
      </c>
      <c r="B386" s="5" t="n">
        <v>44636</v>
      </c>
      <c r="C386" s="6" t="n">
        <v>20</v>
      </c>
      <c r="D386" s="6" t="n">
        <f aca="false">C386+E386</f>
        <v>9.5</v>
      </c>
      <c r="E386" s="7" t="n">
        <v>-10.5</v>
      </c>
      <c r="F386" s="8" t="s">
        <v>9</v>
      </c>
      <c r="G386" s="9" t="s">
        <v>296</v>
      </c>
      <c r="H386" s="10" t="n">
        <f aca="false">H385+E386</f>
        <v>52.36</v>
      </c>
    </row>
    <row r="387" customFormat="false" ht="27.75" hidden="false" customHeight="true" outlineLevel="0" collapsed="false">
      <c r="A387" s="4" t="n">
        <v>142</v>
      </c>
      <c r="B387" s="5" t="n">
        <v>44637</v>
      </c>
      <c r="C387" s="6" t="n">
        <v>53</v>
      </c>
      <c r="D387" s="6" t="n">
        <f aca="false">C387+E387</f>
        <v>28.1</v>
      </c>
      <c r="E387" s="7" t="n">
        <v>-24.9</v>
      </c>
      <c r="F387" s="8" t="s">
        <v>9</v>
      </c>
      <c r="G387" s="9" t="s">
        <v>297</v>
      </c>
      <c r="H387" s="10" t="n">
        <f aca="false">H386+E387</f>
        <v>27.46</v>
      </c>
    </row>
    <row r="388" customFormat="false" ht="15" hidden="false" customHeight="true" outlineLevel="0" collapsed="false">
      <c r="A388" s="11" t="n">
        <v>143</v>
      </c>
      <c r="B388" s="12" t="n">
        <v>44638</v>
      </c>
      <c r="C388" s="13" t="n">
        <v>5</v>
      </c>
      <c r="D388" s="13" t="n">
        <f aca="false">C388+E388</f>
        <v>19.7</v>
      </c>
      <c r="E388" s="14" t="n">
        <v>14.7</v>
      </c>
      <c r="F388" s="15" t="s">
        <v>10</v>
      </c>
      <c r="G388" s="16" t="s">
        <v>298</v>
      </c>
      <c r="H388" s="17" t="n">
        <f aca="false">H387+E388</f>
        <v>42.16</v>
      </c>
    </row>
    <row r="389" customFormat="false" ht="27.75" hidden="false" customHeight="true" outlineLevel="0" collapsed="false">
      <c r="A389" s="11" t="n">
        <v>144</v>
      </c>
      <c r="B389" s="12" t="n">
        <v>44639</v>
      </c>
      <c r="C389" s="13" t="n">
        <v>33.5</v>
      </c>
      <c r="D389" s="13" t="n">
        <f aca="false">C389+E389</f>
        <v>38.9</v>
      </c>
      <c r="E389" s="14" t="n">
        <v>5.4</v>
      </c>
      <c r="F389" s="15" t="s">
        <v>10</v>
      </c>
      <c r="G389" s="16" t="s">
        <v>299</v>
      </c>
      <c r="H389" s="17" t="n">
        <f aca="false">H388+E389</f>
        <v>47.56</v>
      </c>
    </row>
    <row r="390" customFormat="false" ht="27.75" hidden="false" customHeight="true" outlineLevel="0" collapsed="false">
      <c r="A390" s="11" t="n">
        <v>145</v>
      </c>
      <c r="B390" s="12" t="n">
        <v>44640</v>
      </c>
      <c r="C390" s="13" t="n">
        <v>19</v>
      </c>
      <c r="D390" s="13" t="n">
        <f aca="false">C390+E390</f>
        <v>34.4</v>
      </c>
      <c r="E390" s="14" t="n">
        <v>15.4</v>
      </c>
      <c r="F390" s="15" t="s">
        <v>10</v>
      </c>
      <c r="G390" s="16" t="s">
        <v>300</v>
      </c>
      <c r="H390" s="17" t="n">
        <f aca="false">H389+E390</f>
        <v>62.96</v>
      </c>
    </row>
    <row r="391" customFormat="false" ht="27.75" hidden="false" customHeight="true" outlineLevel="0" collapsed="false">
      <c r="A391" s="11" t="n">
        <v>146</v>
      </c>
      <c r="B391" s="12" t="n">
        <v>44641</v>
      </c>
      <c r="C391" s="13" t="n">
        <v>27</v>
      </c>
      <c r="D391" s="13" t="n">
        <f aca="false">C391+E391</f>
        <v>29.7</v>
      </c>
      <c r="E391" s="14" t="n">
        <v>2.7</v>
      </c>
      <c r="F391" s="15" t="s">
        <v>10</v>
      </c>
      <c r="G391" s="16" t="s">
        <v>301</v>
      </c>
      <c r="H391" s="17" t="n">
        <f aca="false">H390+E391</f>
        <v>65.66</v>
      </c>
    </row>
    <row r="392" customFormat="false" ht="27.75" hidden="false" customHeight="true" outlineLevel="0" collapsed="false">
      <c r="A392" s="4" t="n">
        <v>147</v>
      </c>
      <c r="B392" s="5" t="n">
        <v>44642</v>
      </c>
      <c r="C392" s="6" t="n">
        <v>36</v>
      </c>
      <c r="D392" s="6" t="n">
        <f aca="false">C392+E392</f>
        <v>32.25</v>
      </c>
      <c r="E392" s="7" t="n">
        <v>-3.75</v>
      </c>
      <c r="F392" s="8" t="s">
        <v>9</v>
      </c>
      <c r="G392" s="9" t="s">
        <v>302</v>
      </c>
      <c r="H392" s="10" t="n">
        <f aca="false">H391+E392</f>
        <v>61.91</v>
      </c>
    </row>
    <row r="393" customFormat="false" ht="15" hidden="false" customHeight="true" outlineLevel="0" collapsed="false">
      <c r="A393" s="4" t="n">
        <v>148</v>
      </c>
      <c r="B393" s="5" t="n">
        <v>44643</v>
      </c>
      <c r="C393" s="6" t="n">
        <v>19</v>
      </c>
      <c r="D393" s="6" t="n">
        <f aca="false">C393+E393</f>
        <v>0</v>
      </c>
      <c r="E393" s="7" t="n">
        <v>-19</v>
      </c>
      <c r="F393" s="8" t="s">
        <v>9</v>
      </c>
      <c r="G393" s="9"/>
      <c r="H393" s="10" t="n">
        <f aca="false">H392+E393</f>
        <v>42.91</v>
      </c>
    </row>
    <row r="394" customFormat="false" ht="27.75" hidden="false" customHeight="true" outlineLevel="0" collapsed="false">
      <c r="A394" s="11" t="n">
        <v>149</v>
      </c>
      <c r="B394" s="12" t="n">
        <v>44644</v>
      </c>
      <c r="C394" s="13" t="n">
        <v>40</v>
      </c>
      <c r="D394" s="13" t="n">
        <f aca="false">C394+E394</f>
        <v>40.6</v>
      </c>
      <c r="E394" s="14" t="n">
        <v>0.6</v>
      </c>
      <c r="F394" s="15" t="s">
        <v>10</v>
      </c>
      <c r="G394" s="16" t="s">
        <v>303</v>
      </c>
      <c r="H394" s="17" t="n">
        <f aca="false">H393+E394</f>
        <v>43.51</v>
      </c>
    </row>
    <row r="395" customFormat="false" ht="15" hidden="false" customHeight="true" outlineLevel="0" collapsed="false">
      <c r="A395" s="4" t="n">
        <v>150</v>
      </c>
      <c r="B395" s="5" t="n">
        <v>44645</v>
      </c>
      <c r="C395" s="6" t="n">
        <v>20</v>
      </c>
      <c r="D395" s="6" t="n">
        <f aca="false">C395+E395</f>
        <v>18</v>
      </c>
      <c r="E395" s="7" t="n">
        <v>-2</v>
      </c>
      <c r="F395" s="8" t="s">
        <v>9</v>
      </c>
      <c r="G395" s="9" t="s">
        <v>304</v>
      </c>
      <c r="H395" s="10" t="n">
        <f aca="false">H394+E395</f>
        <v>41.51</v>
      </c>
    </row>
    <row r="396" customFormat="false" ht="27.75" hidden="false" customHeight="true" outlineLevel="0" collapsed="false">
      <c r="A396" s="11" t="n">
        <v>151</v>
      </c>
      <c r="B396" s="12" t="n">
        <v>44646</v>
      </c>
      <c r="C396" s="13" t="n">
        <v>24</v>
      </c>
      <c r="D396" s="13" t="n">
        <f aca="false">C396+E396</f>
        <v>34.25</v>
      </c>
      <c r="E396" s="14" t="n">
        <v>10.25</v>
      </c>
      <c r="F396" s="15" t="s">
        <v>10</v>
      </c>
      <c r="G396" s="16" t="s">
        <v>305</v>
      </c>
      <c r="H396" s="17" t="n">
        <f aca="false">H395+E396</f>
        <v>51.76</v>
      </c>
    </row>
    <row r="397" customFormat="false" ht="15" hidden="false" customHeight="true" outlineLevel="0" collapsed="false">
      <c r="A397" s="11" t="n">
        <v>152</v>
      </c>
      <c r="B397" s="12" t="n">
        <v>44647</v>
      </c>
      <c r="C397" s="13" t="n">
        <v>25</v>
      </c>
      <c r="D397" s="13" t="n">
        <f aca="false">C397+E397</f>
        <v>29.9</v>
      </c>
      <c r="E397" s="14" t="n">
        <v>4.9</v>
      </c>
      <c r="F397" s="15" t="s">
        <v>10</v>
      </c>
      <c r="G397" s="16" t="s">
        <v>306</v>
      </c>
      <c r="H397" s="17" t="n">
        <f aca="false">H396+E397</f>
        <v>56.66</v>
      </c>
    </row>
    <row r="398" customFormat="false" ht="15" hidden="false" customHeight="true" outlineLevel="0" collapsed="false">
      <c r="A398" s="4" t="n">
        <v>153</v>
      </c>
      <c r="B398" s="5" t="n">
        <v>44648</v>
      </c>
      <c r="C398" s="6" t="n">
        <v>28</v>
      </c>
      <c r="D398" s="6" t="n">
        <f aca="false">C398+E398</f>
        <v>20.85</v>
      </c>
      <c r="E398" s="7" t="n">
        <v>-7.15</v>
      </c>
      <c r="F398" s="8" t="s">
        <v>9</v>
      </c>
      <c r="G398" s="9" t="s">
        <v>307</v>
      </c>
      <c r="H398" s="10" t="n">
        <f aca="false">H397+E398</f>
        <v>49.51</v>
      </c>
    </row>
    <row r="399" customFormat="false" ht="27.75" hidden="false" customHeight="true" outlineLevel="0" collapsed="false">
      <c r="A399" s="11" t="n">
        <v>154</v>
      </c>
      <c r="B399" s="12" t="n">
        <v>44649</v>
      </c>
      <c r="C399" s="13" t="n">
        <v>27</v>
      </c>
      <c r="D399" s="13" t="n">
        <f aca="false">C399+E399</f>
        <v>59.35</v>
      </c>
      <c r="E399" s="14" t="n">
        <v>32.35</v>
      </c>
      <c r="F399" s="15" t="s">
        <v>10</v>
      </c>
      <c r="G399" s="16" t="s">
        <v>308</v>
      </c>
      <c r="H399" s="17" t="n">
        <f aca="false">H398+E399</f>
        <v>81.86</v>
      </c>
    </row>
    <row r="400" customFormat="false" ht="15" hidden="false" customHeight="true" outlineLevel="0" collapsed="false">
      <c r="A400" s="4" t="n">
        <v>155</v>
      </c>
      <c r="B400" s="5" t="n">
        <v>44650</v>
      </c>
      <c r="C400" s="6" t="n">
        <v>23</v>
      </c>
      <c r="D400" s="6" t="n">
        <f aca="false">C400+E400</f>
        <v>0</v>
      </c>
      <c r="E400" s="7" t="n">
        <v>-23</v>
      </c>
      <c r="F400" s="8" t="s">
        <v>9</v>
      </c>
      <c r="G400" s="9"/>
      <c r="H400" s="10" t="n">
        <f aca="false">H399+E400</f>
        <v>58.86</v>
      </c>
    </row>
    <row r="401" customFormat="false" ht="27.75" hidden="false" customHeight="true" outlineLevel="0" collapsed="false">
      <c r="A401" s="4" t="n">
        <v>156</v>
      </c>
      <c r="B401" s="5" t="n">
        <v>44651</v>
      </c>
      <c r="C401" s="6" t="n">
        <v>33.2</v>
      </c>
      <c r="D401" s="6" t="n">
        <f aca="false">C401+E401</f>
        <v>27.3</v>
      </c>
      <c r="E401" s="7" t="n">
        <v>-5.9</v>
      </c>
      <c r="F401" s="8" t="s">
        <v>9</v>
      </c>
      <c r="G401" s="9" t="s">
        <v>309</v>
      </c>
      <c r="H401" s="10" t="n">
        <f aca="false">H400+E401</f>
        <v>52.96</v>
      </c>
    </row>
    <row r="402" customFormat="false" ht="15" hidden="false" customHeight="true" outlineLevel="0" collapsed="false">
      <c r="A402" s="4" t="n">
        <v>157</v>
      </c>
      <c r="B402" s="5" t="n">
        <v>44652</v>
      </c>
      <c r="C402" s="6" t="n">
        <v>25</v>
      </c>
      <c r="D402" s="6" t="n">
        <f aca="false">C402+E402</f>
        <v>9.6</v>
      </c>
      <c r="E402" s="7" t="n">
        <v>-15.4</v>
      </c>
      <c r="F402" s="8" t="s">
        <v>9</v>
      </c>
      <c r="G402" s="9" t="s">
        <v>310</v>
      </c>
      <c r="H402" s="10" t="n">
        <f aca="false">H401+E402</f>
        <v>37.56</v>
      </c>
    </row>
    <row r="403" customFormat="false" ht="27.75" hidden="false" customHeight="true" outlineLevel="0" collapsed="false">
      <c r="A403" s="11" t="n">
        <v>158</v>
      </c>
      <c r="B403" s="12" t="n">
        <v>44653</v>
      </c>
      <c r="C403" s="13" t="n">
        <v>35</v>
      </c>
      <c r="D403" s="13" t="n">
        <f aca="false">C403+E403</f>
        <v>56.35</v>
      </c>
      <c r="E403" s="14" t="n">
        <v>21.35</v>
      </c>
      <c r="F403" s="15" t="s">
        <v>10</v>
      </c>
      <c r="G403" s="16" t="s">
        <v>311</v>
      </c>
      <c r="H403" s="17" t="n">
        <f aca="false">H402+E403</f>
        <v>58.91</v>
      </c>
    </row>
    <row r="404" customFormat="false" ht="15" hidden="false" customHeight="true" outlineLevel="0" collapsed="false">
      <c r="A404" s="4" t="n">
        <v>159</v>
      </c>
      <c r="B404" s="5" t="n">
        <v>44654</v>
      </c>
      <c r="C404" s="6" t="n">
        <v>18</v>
      </c>
      <c r="D404" s="6" t="n">
        <f aca="false">C404+E404</f>
        <v>12</v>
      </c>
      <c r="E404" s="7" t="n">
        <v>-6</v>
      </c>
      <c r="F404" s="8" t="s">
        <v>9</v>
      </c>
      <c r="G404" s="9" t="s">
        <v>312</v>
      </c>
      <c r="H404" s="10" t="n">
        <f aca="false">H403+E404</f>
        <v>52.91</v>
      </c>
    </row>
    <row r="405" customFormat="false" ht="15" hidden="false" customHeight="true" outlineLevel="0" collapsed="false">
      <c r="A405" s="4" t="n">
        <v>160</v>
      </c>
      <c r="B405" s="5" t="n">
        <v>44655</v>
      </c>
      <c r="C405" s="6" t="n">
        <v>38</v>
      </c>
      <c r="D405" s="6" t="n">
        <f aca="false">C405+E405</f>
        <v>12</v>
      </c>
      <c r="E405" s="7" t="n">
        <v>-26</v>
      </c>
      <c r="F405" s="8" t="s">
        <v>9</v>
      </c>
      <c r="G405" s="9" t="s">
        <v>313</v>
      </c>
      <c r="H405" s="10" t="n">
        <f aca="false">H404+E405</f>
        <v>26.91</v>
      </c>
    </row>
    <row r="406" customFormat="false" ht="27.75" hidden="false" customHeight="true" outlineLevel="0" collapsed="false">
      <c r="A406" s="4" t="n">
        <v>161</v>
      </c>
      <c r="B406" s="5" t="n">
        <v>44657</v>
      </c>
      <c r="C406" s="6" t="n">
        <v>46</v>
      </c>
      <c r="D406" s="6" t="n">
        <f aca="false">C406+E406</f>
        <v>32</v>
      </c>
      <c r="E406" s="7" t="n">
        <v>-14</v>
      </c>
      <c r="F406" s="8" t="s">
        <v>9</v>
      </c>
      <c r="G406" s="9" t="s">
        <v>314</v>
      </c>
      <c r="H406" s="10" t="n">
        <f aca="false">H405+E406</f>
        <v>12.91</v>
      </c>
    </row>
    <row r="407" customFormat="false" ht="15" hidden="false" customHeight="true" outlineLevel="0" collapsed="false">
      <c r="A407" s="11" t="n">
        <v>162</v>
      </c>
      <c r="B407" s="12" t="n">
        <v>44658</v>
      </c>
      <c r="C407" s="13" t="n">
        <v>11</v>
      </c>
      <c r="D407" s="13" t="n">
        <f aca="false">C407+E407</f>
        <v>24.6</v>
      </c>
      <c r="E407" s="14" t="n">
        <v>13.6</v>
      </c>
      <c r="F407" s="15" t="s">
        <v>10</v>
      </c>
      <c r="G407" s="16" t="s">
        <v>315</v>
      </c>
      <c r="H407" s="17" t="n">
        <f aca="false">H406+E407</f>
        <v>26.51</v>
      </c>
    </row>
    <row r="408" customFormat="false" ht="15" hidden="false" customHeight="true" outlineLevel="0" collapsed="false">
      <c r="A408" s="4" t="n">
        <v>163</v>
      </c>
      <c r="B408" s="5" t="n">
        <v>44659</v>
      </c>
      <c r="C408" s="6" t="n">
        <v>20</v>
      </c>
      <c r="D408" s="6" t="n">
        <f aca="false">C408+E408</f>
        <v>11.2</v>
      </c>
      <c r="E408" s="7" t="n">
        <v>-8.8</v>
      </c>
      <c r="F408" s="8" t="s">
        <v>9</v>
      </c>
      <c r="G408" s="9"/>
      <c r="H408" s="10" t="n">
        <f aca="false">H407+E408</f>
        <v>17.71</v>
      </c>
    </row>
    <row r="409" customFormat="false" ht="15" hidden="false" customHeight="true" outlineLevel="0" collapsed="false">
      <c r="A409" s="4" t="n">
        <v>164</v>
      </c>
      <c r="B409" s="5" t="n">
        <v>44660</v>
      </c>
      <c r="C409" s="6" t="n">
        <v>30</v>
      </c>
      <c r="D409" s="6" t="n">
        <f aca="false">C409+E409</f>
        <v>19.3</v>
      </c>
      <c r="E409" s="7" t="n">
        <v>-10.7</v>
      </c>
      <c r="F409" s="8" t="s">
        <v>9</v>
      </c>
      <c r="G409" s="9" t="s">
        <v>316</v>
      </c>
      <c r="H409" s="10" t="n">
        <f aca="false">H408+E409</f>
        <v>7.01000000000001</v>
      </c>
    </row>
    <row r="410" customFormat="false" ht="15" hidden="false" customHeight="true" outlineLevel="0" collapsed="false">
      <c r="A410" s="11" t="n">
        <v>165</v>
      </c>
      <c r="B410" s="12" t="n">
        <v>44661</v>
      </c>
      <c r="C410" s="13" t="n">
        <v>13</v>
      </c>
      <c r="D410" s="13" t="n">
        <f aca="false">C410+E410</f>
        <v>14.8</v>
      </c>
      <c r="E410" s="14" t="n">
        <v>1.8</v>
      </c>
      <c r="F410" s="15" t="s">
        <v>10</v>
      </c>
      <c r="G410" s="16" t="s">
        <v>317</v>
      </c>
      <c r="H410" s="17" t="n">
        <f aca="false">H409+E410</f>
        <v>8.81000000000001</v>
      </c>
    </row>
    <row r="411" customFormat="false" ht="27.75" hidden="false" customHeight="true" outlineLevel="0" collapsed="false">
      <c r="A411" s="11" t="n">
        <v>166</v>
      </c>
      <c r="B411" s="12" t="n">
        <v>44662</v>
      </c>
      <c r="C411" s="13" t="n">
        <v>25</v>
      </c>
      <c r="D411" s="13" t="n">
        <f aca="false">C411+E411</f>
        <v>33.95</v>
      </c>
      <c r="E411" s="14" t="n">
        <v>8.95</v>
      </c>
      <c r="F411" s="15" t="s">
        <v>10</v>
      </c>
      <c r="G411" s="16" t="s">
        <v>318</v>
      </c>
      <c r="H411" s="17" t="n">
        <f aca="false">H410+E411</f>
        <v>17.76</v>
      </c>
    </row>
    <row r="412" customFormat="false" ht="15" hidden="false" customHeight="true" outlineLevel="0" collapsed="false">
      <c r="A412" s="4" t="n">
        <v>167</v>
      </c>
      <c r="B412" s="5" t="n">
        <v>44664</v>
      </c>
      <c r="C412" s="6" t="n">
        <v>14</v>
      </c>
      <c r="D412" s="6" t="n">
        <f aca="false">C412+E412</f>
        <v>0</v>
      </c>
      <c r="E412" s="7" t="n">
        <v>-14</v>
      </c>
      <c r="F412" s="8" t="s">
        <v>9</v>
      </c>
      <c r="G412" s="9"/>
      <c r="H412" s="10" t="n">
        <f aca="false">H411+E412</f>
        <v>3.76000000000001</v>
      </c>
    </row>
    <row r="413" customFormat="false" ht="15" hidden="false" customHeight="true" outlineLevel="0" collapsed="false">
      <c r="A413" s="4" t="n">
        <v>168</v>
      </c>
      <c r="B413" s="5" t="n">
        <v>44665</v>
      </c>
      <c r="C413" s="6" t="n">
        <v>17</v>
      </c>
      <c r="D413" s="6" t="n">
        <f aca="false">C413+E413</f>
        <v>9.3</v>
      </c>
      <c r="E413" s="7" t="n">
        <v>-7.7</v>
      </c>
      <c r="F413" s="8" t="s">
        <v>9</v>
      </c>
      <c r="G413" s="9" t="s">
        <v>319</v>
      </c>
      <c r="H413" s="10" t="n">
        <f aca="false">H412+E413</f>
        <v>-3.94</v>
      </c>
    </row>
    <row r="414" customFormat="false" ht="15" hidden="false" customHeight="true" outlineLevel="0" collapsed="false">
      <c r="A414" s="11" t="n">
        <v>169</v>
      </c>
      <c r="B414" s="12" t="n">
        <v>44667</v>
      </c>
      <c r="C414" s="13" t="n">
        <v>15</v>
      </c>
      <c r="D414" s="13" t="n">
        <f aca="false">C414+E414</f>
        <v>29.85</v>
      </c>
      <c r="E414" s="14" t="n">
        <v>14.85</v>
      </c>
      <c r="F414" s="15" t="s">
        <v>10</v>
      </c>
      <c r="G414" s="16" t="s">
        <v>320</v>
      </c>
      <c r="H414" s="17" t="n">
        <f aca="false">H413+E414</f>
        <v>10.91</v>
      </c>
    </row>
    <row r="415" customFormat="false" ht="15" hidden="false" customHeight="true" outlineLevel="0" collapsed="false">
      <c r="A415" s="4" t="n">
        <v>170</v>
      </c>
      <c r="B415" s="5" t="n">
        <v>44668</v>
      </c>
      <c r="C415" s="6" t="n">
        <v>22</v>
      </c>
      <c r="D415" s="6" t="n">
        <f aca="false">C415+E415</f>
        <v>6.5</v>
      </c>
      <c r="E415" s="7" t="n">
        <v>-15.5</v>
      </c>
      <c r="F415" s="8" t="s">
        <v>9</v>
      </c>
      <c r="G415" s="9" t="s">
        <v>321</v>
      </c>
      <c r="H415" s="10" t="n">
        <f aca="false">H414+E415</f>
        <v>-4.59</v>
      </c>
    </row>
    <row r="416" customFormat="false" ht="27.75" hidden="false" customHeight="true" outlineLevel="0" collapsed="false">
      <c r="A416" s="11" t="n">
        <v>171</v>
      </c>
      <c r="B416" s="12" t="n">
        <v>44669</v>
      </c>
      <c r="C416" s="13" t="n">
        <v>21</v>
      </c>
      <c r="D416" s="13" t="n">
        <f aca="false">C416+E416</f>
        <v>54.7</v>
      </c>
      <c r="E416" s="14" t="n">
        <v>33.7</v>
      </c>
      <c r="F416" s="15" t="s">
        <v>10</v>
      </c>
      <c r="G416" s="16" t="s">
        <v>322</v>
      </c>
      <c r="H416" s="17" t="n">
        <f aca="false">H415+E416</f>
        <v>29.11</v>
      </c>
    </row>
    <row r="417" customFormat="false" ht="15" hidden="false" customHeight="true" outlineLevel="0" collapsed="false">
      <c r="A417" s="4" t="n">
        <v>172</v>
      </c>
      <c r="B417" s="5" t="n">
        <v>44670</v>
      </c>
      <c r="C417" s="6" t="n">
        <v>13</v>
      </c>
      <c r="D417" s="6" t="n">
        <f aca="false">C417+E417</f>
        <v>0</v>
      </c>
      <c r="E417" s="7" t="n">
        <v>-13</v>
      </c>
      <c r="F417" s="8" t="s">
        <v>9</v>
      </c>
      <c r="G417" s="9"/>
      <c r="H417" s="10" t="n">
        <f aca="false">H416+E417</f>
        <v>16.11</v>
      </c>
    </row>
    <row r="418" customFormat="false" ht="15" hidden="false" customHeight="true" outlineLevel="0" collapsed="false">
      <c r="A418" s="4" t="n">
        <v>173</v>
      </c>
      <c r="B418" s="5" t="n">
        <v>44671</v>
      </c>
      <c r="C418" s="6" t="n">
        <v>20</v>
      </c>
      <c r="D418" s="6" t="n">
        <f aca="false">C418+E418</f>
        <v>0</v>
      </c>
      <c r="E418" s="7" t="n">
        <v>-20</v>
      </c>
      <c r="F418" s="8" t="s">
        <v>9</v>
      </c>
      <c r="G418" s="9"/>
      <c r="H418" s="10" t="n">
        <f aca="false">H417+E418</f>
        <v>-3.88999999999999</v>
      </c>
    </row>
    <row r="419" customFormat="false" ht="15" hidden="false" customHeight="true" outlineLevel="0" collapsed="false">
      <c r="A419" s="11" t="n">
        <v>174</v>
      </c>
      <c r="B419" s="12" t="n">
        <v>44672</v>
      </c>
      <c r="C419" s="13" t="n">
        <v>20</v>
      </c>
      <c r="D419" s="13" t="n">
        <f aca="false">C419+E419</f>
        <v>36.1</v>
      </c>
      <c r="E419" s="14" t="n">
        <v>16.1</v>
      </c>
      <c r="F419" s="15" t="s">
        <v>10</v>
      </c>
      <c r="G419" s="16" t="s">
        <v>323</v>
      </c>
      <c r="H419" s="17" t="n">
        <f aca="false">H418+E419</f>
        <v>12.21</v>
      </c>
    </row>
    <row r="420" customFormat="false" ht="15" hidden="false" customHeight="true" outlineLevel="0" collapsed="false">
      <c r="A420" s="11" t="n">
        <v>175</v>
      </c>
      <c r="B420" s="12" t="n">
        <v>44673</v>
      </c>
      <c r="C420" s="13" t="n">
        <v>17</v>
      </c>
      <c r="D420" s="13" t="n">
        <f aca="false">C420+E420</f>
        <v>29.7</v>
      </c>
      <c r="E420" s="14" t="n">
        <v>12.7</v>
      </c>
      <c r="F420" s="15" t="s">
        <v>10</v>
      </c>
      <c r="G420" s="16" t="s">
        <v>324</v>
      </c>
      <c r="H420" s="17" t="n">
        <f aca="false">H419+E420</f>
        <v>24.91</v>
      </c>
    </row>
    <row r="421" customFormat="false" ht="15" hidden="false" customHeight="true" outlineLevel="0" collapsed="false">
      <c r="A421" s="11" t="n">
        <v>176</v>
      </c>
      <c r="B421" s="12" t="n">
        <v>44674</v>
      </c>
      <c r="C421" s="13" t="n">
        <v>20</v>
      </c>
      <c r="D421" s="13" t="n">
        <f aca="false">C421+E421</f>
        <v>22.2</v>
      </c>
      <c r="E421" s="14" t="n">
        <v>2.2</v>
      </c>
      <c r="F421" s="15" t="s">
        <v>10</v>
      </c>
      <c r="G421" s="16" t="s">
        <v>325</v>
      </c>
      <c r="H421" s="17" t="n">
        <f aca="false">H420+E421</f>
        <v>27.11</v>
      </c>
    </row>
    <row r="422" customFormat="false" ht="15" hidden="false" customHeight="true" outlineLevel="0" collapsed="false">
      <c r="A422" s="4" t="n">
        <v>177</v>
      </c>
      <c r="B422" s="5" t="n">
        <v>44675</v>
      </c>
      <c r="C422" s="6" t="n">
        <v>23</v>
      </c>
      <c r="D422" s="6" t="n">
        <f aca="false">C422+E422</f>
        <v>17.3</v>
      </c>
      <c r="E422" s="7" t="n">
        <v>-5.7</v>
      </c>
      <c r="F422" s="8" t="s">
        <v>9</v>
      </c>
      <c r="G422" s="9" t="s">
        <v>326</v>
      </c>
      <c r="H422" s="10" t="n">
        <f aca="false">H421+E422</f>
        <v>21.41</v>
      </c>
    </row>
    <row r="423" customFormat="false" ht="15" hidden="false" customHeight="true" outlineLevel="0" collapsed="false">
      <c r="A423" s="4" t="n">
        <v>178</v>
      </c>
      <c r="B423" s="5" t="n">
        <v>44676</v>
      </c>
      <c r="C423" s="6" t="n">
        <v>26</v>
      </c>
      <c r="D423" s="6" t="n">
        <f aca="false">C423+E423</f>
        <v>10.5</v>
      </c>
      <c r="E423" s="7" t="n">
        <v>-15.5</v>
      </c>
      <c r="F423" s="8" t="s">
        <v>9</v>
      </c>
      <c r="G423" s="9" t="s">
        <v>287</v>
      </c>
      <c r="H423" s="10" t="n">
        <f aca="false">H422+E423</f>
        <v>5.91000000000001</v>
      </c>
    </row>
    <row r="424" customFormat="false" ht="15" hidden="false" customHeight="true" outlineLevel="0" collapsed="false">
      <c r="A424" s="4" t="n">
        <v>179</v>
      </c>
      <c r="B424" s="5" t="n">
        <v>44677</v>
      </c>
      <c r="C424" s="6" t="n">
        <v>20</v>
      </c>
      <c r="D424" s="6" t="n">
        <f aca="false">C424+E424</f>
        <v>9.75</v>
      </c>
      <c r="E424" s="7" t="n">
        <v>-10.25</v>
      </c>
      <c r="F424" s="8" t="s">
        <v>9</v>
      </c>
      <c r="G424" s="9" t="s">
        <v>327</v>
      </c>
      <c r="H424" s="10" t="n">
        <f aca="false">H423+E424</f>
        <v>-4.33999999999999</v>
      </c>
    </row>
    <row r="425" customFormat="false" ht="15" hidden="false" customHeight="true" outlineLevel="0" collapsed="false">
      <c r="A425" s="4" t="n">
        <v>180</v>
      </c>
      <c r="B425" s="5" t="n">
        <v>44678</v>
      </c>
      <c r="C425" s="6" t="n">
        <v>23</v>
      </c>
      <c r="D425" s="6" t="n">
        <f aca="false">C425+E425</f>
        <v>12</v>
      </c>
      <c r="E425" s="7" t="n">
        <v>-11</v>
      </c>
      <c r="F425" s="8" t="s">
        <v>9</v>
      </c>
      <c r="G425" s="9" t="s">
        <v>328</v>
      </c>
      <c r="H425" s="10" t="n">
        <f aca="false">H424+E425</f>
        <v>-15.34</v>
      </c>
    </row>
    <row r="426" customFormat="false" ht="15" hidden="false" customHeight="true" outlineLevel="0" collapsed="false">
      <c r="A426" s="4" t="n">
        <v>181</v>
      </c>
      <c r="B426" s="5" t="n">
        <v>44679</v>
      </c>
      <c r="C426" s="6" t="n">
        <v>14</v>
      </c>
      <c r="D426" s="6" t="n">
        <f aca="false">C426+E426</f>
        <v>0</v>
      </c>
      <c r="E426" s="7" t="n">
        <v>-14</v>
      </c>
      <c r="F426" s="8" t="s">
        <v>9</v>
      </c>
      <c r="G426" s="9"/>
      <c r="H426" s="10" t="n">
        <f aca="false">H425+E426</f>
        <v>-29.34</v>
      </c>
    </row>
    <row r="427" customFormat="false" ht="15" hidden="false" customHeight="true" outlineLevel="0" collapsed="false">
      <c r="A427" s="4" t="n">
        <v>182</v>
      </c>
      <c r="B427" s="5" t="n">
        <v>44680</v>
      </c>
      <c r="C427" s="6" t="n">
        <v>15</v>
      </c>
      <c r="D427" s="6" t="n">
        <f aca="false">C427+E427</f>
        <v>0</v>
      </c>
      <c r="E427" s="7" t="n">
        <v>-15</v>
      </c>
      <c r="F427" s="8" t="s">
        <v>9</v>
      </c>
      <c r="G427" s="9"/>
      <c r="H427" s="10" t="n">
        <f aca="false">H426+E427</f>
        <v>-44.34</v>
      </c>
    </row>
    <row r="428" customFormat="false" ht="15" hidden="false" customHeight="true" outlineLevel="0" collapsed="false">
      <c r="A428" s="11" t="n">
        <v>183</v>
      </c>
      <c r="B428" s="12" t="n">
        <v>44681</v>
      </c>
      <c r="C428" s="13" t="n">
        <v>6</v>
      </c>
      <c r="D428" s="13" t="n">
        <f aca="false">C428+E428</f>
        <v>8.4</v>
      </c>
      <c r="E428" s="14" t="n">
        <v>2.4</v>
      </c>
      <c r="F428" s="15" t="s">
        <v>10</v>
      </c>
      <c r="G428" s="16" t="s">
        <v>329</v>
      </c>
      <c r="H428" s="17" t="n">
        <f aca="false">H427+E428</f>
        <v>-41.94</v>
      </c>
    </row>
    <row r="429" customFormat="false" ht="15" hidden="false" customHeight="true" outlineLevel="0" collapsed="false">
      <c r="A429" s="11" t="n">
        <v>184</v>
      </c>
      <c r="B429" s="12" t="n">
        <v>44683</v>
      </c>
      <c r="C429" s="13" t="n">
        <v>17</v>
      </c>
      <c r="D429" s="13" t="n">
        <f aca="false">C429+E429</f>
        <v>21.6</v>
      </c>
      <c r="E429" s="14" t="n">
        <v>4.6</v>
      </c>
      <c r="F429" s="15" t="s">
        <v>10</v>
      </c>
      <c r="G429" s="16" t="s">
        <v>330</v>
      </c>
      <c r="H429" s="17" t="n">
        <f aca="false">H428+E429</f>
        <v>-37.34</v>
      </c>
    </row>
    <row r="430" customFormat="false" ht="15" hidden="false" customHeight="true" outlineLevel="0" collapsed="false">
      <c r="A430" s="4" t="n">
        <v>185</v>
      </c>
      <c r="B430" s="5" t="n">
        <v>44684</v>
      </c>
      <c r="C430" s="6" t="n">
        <v>17</v>
      </c>
      <c r="D430" s="6" t="n">
        <f aca="false">C430+E430</f>
        <v>0</v>
      </c>
      <c r="E430" s="7" t="n">
        <v>-17</v>
      </c>
      <c r="F430" s="8" t="s">
        <v>9</v>
      </c>
      <c r="G430" s="9"/>
      <c r="H430" s="10" t="n">
        <f aca="false">H429+E430</f>
        <v>-54.34</v>
      </c>
    </row>
    <row r="431" customFormat="false" ht="15" hidden="false" customHeight="true" outlineLevel="0" collapsed="false">
      <c r="A431" s="4" t="n">
        <v>186</v>
      </c>
      <c r="B431" s="5" t="n">
        <v>44685</v>
      </c>
      <c r="C431" s="6" t="n">
        <v>16</v>
      </c>
      <c r="D431" s="6" t="n">
        <f aca="false">C431+E431</f>
        <v>0</v>
      </c>
      <c r="E431" s="7" t="n">
        <v>-16</v>
      </c>
      <c r="F431" s="8" t="s">
        <v>9</v>
      </c>
      <c r="G431" s="9"/>
      <c r="H431" s="10" t="n">
        <f aca="false">H430+E431</f>
        <v>-70.34</v>
      </c>
    </row>
    <row r="432" customFormat="false" ht="15" hidden="false" customHeight="true" outlineLevel="0" collapsed="false">
      <c r="A432" s="18" t="n">
        <v>187</v>
      </c>
      <c r="B432" s="19" t="n">
        <v>44686</v>
      </c>
      <c r="C432" s="20" t="n">
        <v>11</v>
      </c>
      <c r="D432" s="20" t="n">
        <f aca="false">C432+E432</f>
        <v>11</v>
      </c>
      <c r="E432" s="21" t="n">
        <v>0</v>
      </c>
      <c r="F432" s="22" t="s">
        <v>42</v>
      </c>
      <c r="G432" s="23" t="s">
        <v>331</v>
      </c>
      <c r="H432" s="24" t="n">
        <f aca="false">H431+E432</f>
        <v>-70.34</v>
      </c>
    </row>
    <row r="433" customFormat="false" ht="15" hidden="false" customHeight="true" outlineLevel="0" collapsed="false">
      <c r="A433" s="18" t="n">
        <v>188</v>
      </c>
      <c r="B433" s="19" t="n">
        <v>44688</v>
      </c>
      <c r="C433" s="20" t="n">
        <v>10</v>
      </c>
      <c r="D433" s="20" t="n">
        <f aca="false">C433+E433</f>
        <v>10</v>
      </c>
      <c r="E433" s="21" t="n">
        <v>0</v>
      </c>
      <c r="F433" s="22" t="s">
        <v>42</v>
      </c>
      <c r="G433" s="23" t="s">
        <v>332</v>
      </c>
      <c r="H433" s="24" t="n">
        <f aca="false">H432+E433</f>
        <v>-70.34</v>
      </c>
    </row>
    <row r="434" customFormat="false" ht="15" hidden="false" customHeight="true" outlineLevel="0" collapsed="false">
      <c r="A434" s="11" t="n">
        <v>189</v>
      </c>
      <c r="B434" s="12" t="n">
        <v>44689</v>
      </c>
      <c r="C434" s="13" t="n">
        <v>10</v>
      </c>
      <c r="D434" s="13" t="n">
        <f aca="false">C434+E434</f>
        <v>11</v>
      </c>
      <c r="E434" s="14" t="n">
        <v>1</v>
      </c>
      <c r="F434" s="15" t="s">
        <v>10</v>
      </c>
      <c r="G434" s="16" t="s">
        <v>333</v>
      </c>
      <c r="H434" s="17" t="n">
        <f aca="false">H433+E434</f>
        <v>-69.34</v>
      </c>
    </row>
    <row r="435" customFormat="false" ht="15" hidden="false" customHeight="true" outlineLevel="0" collapsed="false">
      <c r="A435" s="4" t="n">
        <v>190</v>
      </c>
      <c r="B435" s="5" t="n">
        <v>44690</v>
      </c>
      <c r="C435" s="6" t="n">
        <v>12</v>
      </c>
      <c r="D435" s="6" t="n">
        <f aca="false">C435+E435</f>
        <v>0</v>
      </c>
      <c r="E435" s="7" t="n">
        <v>-12</v>
      </c>
      <c r="F435" s="8" t="s">
        <v>9</v>
      </c>
      <c r="G435" s="9"/>
      <c r="H435" s="10" t="n">
        <f aca="false">H434+E435</f>
        <v>-81.34</v>
      </c>
    </row>
    <row r="436" customFormat="false" ht="15" hidden="false" customHeight="true" outlineLevel="0" collapsed="false">
      <c r="A436" s="4" t="n">
        <v>191</v>
      </c>
      <c r="B436" s="5" t="n">
        <v>44691</v>
      </c>
      <c r="C436" s="6" t="n">
        <v>11</v>
      </c>
      <c r="D436" s="6" t="n">
        <f aca="false">C436+E436</f>
        <v>10.2</v>
      </c>
      <c r="E436" s="7" t="n">
        <v>-0.8</v>
      </c>
      <c r="F436" s="8" t="s">
        <v>9</v>
      </c>
      <c r="G436" s="9" t="s">
        <v>334</v>
      </c>
      <c r="H436" s="10" t="n">
        <f aca="false">H435+E436</f>
        <v>-82.14</v>
      </c>
    </row>
    <row r="437" customFormat="false" ht="15" hidden="false" customHeight="true" outlineLevel="0" collapsed="false">
      <c r="A437" s="4" t="n">
        <v>192</v>
      </c>
      <c r="B437" s="5" t="n">
        <v>44692</v>
      </c>
      <c r="C437" s="6" t="n">
        <v>13</v>
      </c>
      <c r="D437" s="6" t="n">
        <f aca="false">C437+E437</f>
        <v>0</v>
      </c>
      <c r="E437" s="7" t="n">
        <v>-13</v>
      </c>
      <c r="F437" s="8" t="s">
        <v>9</v>
      </c>
      <c r="G437" s="9"/>
      <c r="H437" s="10" t="n">
        <f aca="false">H436+E437</f>
        <v>-95.14</v>
      </c>
    </row>
    <row r="438" customFormat="false" ht="15" hidden="false" customHeight="true" outlineLevel="0" collapsed="false">
      <c r="A438" s="4" t="n">
        <v>193</v>
      </c>
      <c r="B438" s="5" t="n">
        <v>44693</v>
      </c>
      <c r="C438" s="6" t="n">
        <v>10</v>
      </c>
      <c r="D438" s="6" t="n">
        <f aca="false">C438+E438</f>
        <v>9</v>
      </c>
      <c r="E438" s="7" t="n">
        <v>-1</v>
      </c>
      <c r="F438" s="8" t="s">
        <v>9</v>
      </c>
      <c r="G438" s="9" t="s">
        <v>335</v>
      </c>
      <c r="H438" s="10" t="n">
        <f aca="false">H437+E438</f>
        <v>-96.14</v>
      </c>
    </row>
    <row r="439" customFormat="false" ht="15" hidden="false" customHeight="true" outlineLevel="0" collapsed="false">
      <c r="A439" s="4" t="n">
        <v>194</v>
      </c>
      <c r="B439" s="5" t="n">
        <v>44694</v>
      </c>
      <c r="C439" s="6" t="n">
        <v>8</v>
      </c>
      <c r="D439" s="6" t="n">
        <f aca="false">C439+E439</f>
        <v>0</v>
      </c>
      <c r="E439" s="7" t="n">
        <v>-8</v>
      </c>
      <c r="F439" s="8" t="s">
        <v>9</v>
      </c>
      <c r="G439" s="9"/>
      <c r="H439" s="10" t="n">
        <f aca="false">H438+E439</f>
        <v>-104.14</v>
      </c>
    </row>
    <row r="440" customFormat="false" ht="15" hidden="false" customHeight="true" outlineLevel="0" collapsed="false">
      <c r="A440" s="4" t="n">
        <v>195</v>
      </c>
      <c r="B440" s="5" t="n">
        <v>44695</v>
      </c>
      <c r="C440" s="6" t="n">
        <v>10</v>
      </c>
      <c r="D440" s="6" t="n">
        <f aca="false">C440+E440</f>
        <v>0</v>
      </c>
      <c r="E440" s="7" t="n">
        <v>-10</v>
      </c>
      <c r="F440" s="8" t="s">
        <v>9</v>
      </c>
      <c r="G440" s="9"/>
      <c r="H440" s="10" t="n">
        <f aca="false">H439+E440</f>
        <v>-114.14</v>
      </c>
    </row>
    <row r="441" customFormat="false" ht="15" hidden="false" customHeight="true" outlineLevel="0" collapsed="false">
      <c r="A441" s="4" t="n">
        <v>196</v>
      </c>
      <c r="B441" s="5" t="n">
        <v>44697</v>
      </c>
      <c r="C441" s="6" t="n">
        <v>10</v>
      </c>
      <c r="D441" s="6" t="n">
        <f aca="false">C441+E441</f>
        <v>0</v>
      </c>
      <c r="E441" s="7" t="n">
        <v>-10</v>
      </c>
      <c r="F441" s="8" t="s">
        <v>9</v>
      </c>
      <c r="G441" s="9"/>
      <c r="H441" s="10" t="n">
        <f aca="false">H440+E441</f>
        <v>-124.14</v>
      </c>
    </row>
    <row r="442" customFormat="false" ht="15" hidden="false" customHeight="true" outlineLevel="0" collapsed="false">
      <c r="A442" s="11" t="n">
        <v>197</v>
      </c>
      <c r="B442" s="12" t="n">
        <v>44699</v>
      </c>
      <c r="C442" s="13" t="n">
        <v>6</v>
      </c>
      <c r="D442" s="13" t="n">
        <f aca="false">C442+E442</f>
        <v>8</v>
      </c>
      <c r="E442" s="14" t="n">
        <v>2</v>
      </c>
      <c r="F442" s="15" t="s">
        <v>10</v>
      </c>
      <c r="G442" s="16" t="s">
        <v>336</v>
      </c>
      <c r="H442" s="17" t="n">
        <f aca="false">H441+E442</f>
        <v>-122.14</v>
      </c>
    </row>
    <row r="443" customFormat="false" ht="15" hidden="false" customHeight="true" outlineLevel="0" collapsed="false">
      <c r="A443" s="11" t="n">
        <v>198</v>
      </c>
      <c r="B443" s="12" t="n">
        <v>44700</v>
      </c>
      <c r="C443" s="13" t="n">
        <v>6</v>
      </c>
      <c r="D443" s="13" t="n">
        <f aca="false">C443+E443</f>
        <v>10.5</v>
      </c>
      <c r="E443" s="14" t="n">
        <v>4.5</v>
      </c>
      <c r="F443" s="15" t="s">
        <v>10</v>
      </c>
      <c r="G443" s="16" t="s">
        <v>337</v>
      </c>
      <c r="H443" s="17" t="n">
        <f aca="false">H442+E443</f>
        <v>-117.64</v>
      </c>
    </row>
    <row r="444" customFormat="false" ht="15" hidden="false" customHeight="true" outlineLevel="0" collapsed="false">
      <c r="A444" s="4" t="n">
        <v>199</v>
      </c>
      <c r="B444" s="5" t="n">
        <v>44701</v>
      </c>
      <c r="C444" s="6" t="n">
        <v>6</v>
      </c>
      <c r="D444" s="6" t="n">
        <f aca="false">C444+E444</f>
        <v>0</v>
      </c>
      <c r="E444" s="7" t="n">
        <v>-6</v>
      </c>
      <c r="F444" s="8" t="s">
        <v>9</v>
      </c>
      <c r="G444" s="9"/>
      <c r="H444" s="10" t="n">
        <f aca="false">H443+E444</f>
        <v>-123.64</v>
      </c>
    </row>
    <row r="445" customFormat="false" ht="15" hidden="false" customHeight="true" outlineLevel="0" collapsed="false">
      <c r="A445" s="4" t="n">
        <v>200</v>
      </c>
      <c r="B445" s="5" t="n">
        <v>44702</v>
      </c>
      <c r="C445" s="6" t="n">
        <v>6</v>
      </c>
      <c r="D445" s="6" t="n">
        <f aca="false">C445+E445</f>
        <v>0</v>
      </c>
      <c r="E445" s="7" t="n">
        <v>-6</v>
      </c>
      <c r="F445" s="8" t="s">
        <v>9</v>
      </c>
      <c r="G445" s="9"/>
      <c r="H445" s="10" t="n">
        <f aca="false">H444+E445</f>
        <v>-129.64</v>
      </c>
    </row>
    <row r="446" customFormat="false" ht="15" hidden="false" customHeight="true" outlineLevel="0" collapsed="false">
      <c r="A446" s="11" t="n">
        <v>201</v>
      </c>
      <c r="B446" s="12" t="n">
        <v>44703</v>
      </c>
      <c r="C446" s="13" t="n">
        <v>7</v>
      </c>
      <c r="D446" s="13" t="n">
        <f aca="false">C446+E446</f>
        <v>13</v>
      </c>
      <c r="E446" s="14" t="n">
        <v>6</v>
      </c>
      <c r="F446" s="15" t="s">
        <v>10</v>
      </c>
      <c r="G446" s="16" t="s">
        <v>338</v>
      </c>
      <c r="H446" s="17" t="n">
        <f aca="false">H445+E446</f>
        <v>-123.64</v>
      </c>
    </row>
    <row r="447" customFormat="false" ht="15" hidden="false" customHeight="true" outlineLevel="0" collapsed="false">
      <c r="A447" s="11" t="n">
        <v>202</v>
      </c>
      <c r="B447" s="12" t="n">
        <v>44704</v>
      </c>
      <c r="C447" s="13" t="n">
        <v>7</v>
      </c>
      <c r="D447" s="13" t="n">
        <f aca="false">C447+E447</f>
        <v>23.2</v>
      </c>
      <c r="E447" s="14" t="n">
        <v>16.2</v>
      </c>
      <c r="F447" s="15" t="s">
        <v>10</v>
      </c>
      <c r="G447" s="16" t="s">
        <v>339</v>
      </c>
      <c r="H447" s="17" t="n">
        <f aca="false">H446+E447</f>
        <v>-107.44</v>
      </c>
    </row>
    <row r="448" customFormat="false" ht="15" hidden="false" customHeight="true" outlineLevel="0" collapsed="false">
      <c r="A448" s="4" t="n">
        <v>203</v>
      </c>
      <c r="B448" s="5" t="n">
        <v>44705</v>
      </c>
      <c r="C448" s="6" t="n">
        <v>4</v>
      </c>
      <c r="D448" s="6" t="n">
        <f aca="false">C448+E448</f>
        <v>0</v>
      </c>
      <c r="E448" s="7" t="n">
        <v>-4</v>
      </c>
      <c r="F448" s="8" t="s">
        <v>9</v>
      </c>
      <c r="G448" s="9"/>
      <c r="H448" s="10" t="n">
        <f aca="false">H447+E448</f>
        <v>-111.44</v>
      </c>
    </row>
    <row r="449" customFormat="false" ht="15" hidden="false" customHeight="true" outlineLevel="0" collapsed="false">
      <c r="A449" s="4" t="n">
        <v>204</v>
      </c>
      <c r="B449" s="5" t="n">
        <v>44706</v>
      </c>
      <c r="C449" s="6" t="n">
        <v>7</v>
      </c>
      <c r="D449" s="6" t="n">
        <f aca="false">C449+E449</f>
        <v>0</v>
      </c>
      <c r="E449" s="7" t="n">
        <v>-7</v>
      </c>
      <c r="F449" s="8" t="s">
        <v>9</v>
      </c>
      <c r="G449" s="9"/>
      <c r="H449" s="10" t="n">
        <f aca="false">H448+E449</f>
        <v>-118.44</v>
      </c>
    </row>
    <row r="450" customFormat="false" ht="15" hidden="false" customHeight="true" outlineLevel="0" collapsed="false">
      <c r="A450" s="4" t="n">
        <v>205</v>
      </c>
      <c r="B450" s="5" t="n">
        <v>44707</v>
      </c>
      <c r="C450" s="6" t="n">
        <v>5</v>
      </c>
      <c r="D450" s="6" t="n">
        <f aca="false">C450+E450</f>
        <v>0</v>
      </c>
      <c r="E450" s="7" t="n">
        <v>-5</v>
      </c>
      <c r="F450" s="8" t="s">
        <v>9</v>
      </c>
      <c r="G450" s="9"/>
      <c r="H450" s="10" t="n">
        <f aca="false">H449+E450</f>
        <v>-123.44</v>
      </c>
    </row>
    <row r="451" customFormat="false" ht="15" hidden="false" customHeight="true" outlineLevel="0" collapsed="false">
      <c r="A451" s="4" t="n">
        <v>206</v>
      </c>
      <c r="B451" s="5" t="n">
        <v>44708</v>
      </c>
      <c r="C451" s="6" t="n">
        <v>7</v>
      </c>
      <c r="D451" s="6" t="n">
        <f aca="false">C451+E451</f>
        <v>0</v>
      </c>
      <c r="E451" s="7" t="n">
        <v>-7</v>
      </c>
      <c r="F451" s="8" t="s">
        <v>9</v>
      </c>
      <c r="G451" s="9"/>
      <c r="H451" s="10" t="n">
        <f aca="false">H450+E451</f>
        <v>-130.44</v>
      </c>
    </row>
    <row r="452" customFormat="false" ht="15" hidden="false" customHeight="true" outlineLevel="0" collapsed="false">
      <c r="A452" s="11" t="n">
        <v>207</v>
      </c>
      <c r="B452" s="12" t="n">
        <v>44709</v>
      </c>
      <c r="C452" s="13" t="n">
        <v>7</v>
      </c>
      <c r="D452" s="13" t="n">
        <f aca="false">C452+E452</f>
        <v>24.75</v>
      </c>
      <c r="E452" s="14" t="n">
        <v>17.75</v>
      </c>
      <c r="F452" s="15" t="s">
        <v>10</v>
      </c>
      <c r="G452" s="16" t="s">
        <v>340</v>
      </c>
      <c r="H452" s="17" t="n">
        <f aca="false">H451+E452</f>
        <v>-112.69</v>
      </c>
    </row>
    <row r="453" customFormat="false" ht="15" hidden="false" customHeight="true" outlineLevel="0" collapsed="false">
      <c r="A453" s="11" t="n">
        <v>208</v>
      </c>
      <c r="B453" s="12" t="n">
        <v>44711</v>
      </c>
      <c r="C453" s="13" t="n">
        <v>7</v>
      </c>
      <c r="D453" s="13" t="n">
        <f aca="false">C453+E453</f>
        <v>9</v>
      </c>
      <c r="E453" s="14" t="n">
        <v>2</v>
      </c>
      <c r="F453" s="15" t="s">
        <v>10</v>
      </c>
      <c r="G453" s="16" t="s">
        <v>341</v>
      </c>
      <c r="H453" s="17" t="n">
        <f aca="false">H452+E453</f>
        <v>-110.69</v>
      </c>
    </row>
    <row r="454" customFormat="false" ht="15" hidden="false" customHeight="true" outlineLevel="0" collapsed="false">
      <c r="A454" s="11" t="n">
        <v>209</v>
      </c>
      <c r="B454" s="12" t="n">
        <v>44715</v>
      </c>
      <c r="C454" s="13" t="n">
        <v>11</v>
      </c>
      <c r="D454" s="13" t="n">
        <f aca="false">C454+E454</f>
        <v>20.7</v>
      </c>
      <c r="E454" s="14" t="n">
        <v>9.7</v>
      </c>
      <c r="F454" s="15" t="s">
        <v>10</v>
      </c>
      <c r="G454" s="16" t="s">
        <v>342</v>
      </c>
      <c r="H454" s="17" t="n">
        <f aca="false">H453+E454</f>
        <v>-100.99</v>
      </c>
    </row>
    <row r="455" customFormat="false" ht="15" hidden="false" customHeight="true" outlineLevel="0" collapsed="false">
      <c r="A455" s="4" t="n">
        <v>210</v>
      </c>
      <c r="B455" s="5" t="n">
        <v>44718</v>
      </c>
      <c r="C455" s="6" t="n">
        <v>10</v>
      </c>
      <c r="D455" s="6" t="n">
        <f aca="false">C455+E455</f>
        <v>8.7</v>
      </c>
      <c r="E455" s="7" t="n">
        <v>-1.3</v>
      </c>
      <c r="F455" s="8" t="s">
        <v>9</v>
      </c>
      <c r="G455" s="9"/>
      <c r="H455" s="10" t="n">
        <f aca="false">H454+E455</f>
        <v>-102.29</v>
      </c>
    </row>
    <row r="456" customFormat="false" ht="15" hidden="false" customHeight="true" outlineLevel="0" collapsed="false">
      <c r="A456" s="4" t="n">
        <v>211</v>
      </c>
      <c r="B456" s="5" t="n">
        <v>44721</v>
      </c>
      <c r="C456" s="6" t="n">
        <v>9</v>
      </c>
      <c r="D456" s="6" t="n">
        <f aca="false">C456+E456</f>
        <v>0</v>
      </c>
      <c r="E456" s="7" t="n">
        <v>-9</v>
      </c>
      <c r="F456" s="8" t="s">
        <v>9</v>
      </c>
      <c r="G456" s="9"/>
      <c r="H456" s="10" t="n">
        <f aca="false">H455+E456</f>
        <v>-111.29</v>
      </c>
    </row>
    <row r="457" customFormat="false" ht="15" hidden="false" customHeight="true" outlineLevel="0" collapsed="false">
      <c r="A457" s="11" t="n">
        <v>212</v>
      </c>
      <c r="B457" s="12" t="n">
        <v>44723</v>
      </c>
      <c r="C457" s="13" t="n">
        <v>9</v>
      </c>
      <c r="D457" s="13" t="n">
        <f aca="false">C457+E457</f>
        <v>11.4</v>
      </c>
      <c r="E457" s="14" t="n">
        <v>2.4</v>
      </c>
      <c r="F457" s="15" t="s">
        <v>10</v>
      </c>
      <c r="G457" s="16" t="s">
        <v>343</v>
      </c>
      <c r="H457" s="17" t="n">
        <f aca="false">H456+E457</f>
        <v>-108.89</v>
      </c>
    </row>
    <row r="458" customFormat="false" ht="15" hidden="false" customHeight="true" outlineLevel="0" collapsed="false">
      <c r="A458" s="4" t="n">
        <v>213</v>
      </c>
      <c r="B458" s="5" t="n">
        <v>44726</v>
      </c>
      <c r="C458" s="6" t="n">
        <v>12</v>
      </c>
      <c r="D458" s="6" t="n">
        <f aca="false">C458+E458</f>
        <v>0</v>
      </c>
      <c r="E458" s="7" t="n">
        <v>-12</v>
      </c>
      <c r="F458" s="8" t="s">
        <v>9</v>
      </c>
      <c r="G458" s="9"/>
      <c r="H458" s="10" t="n">
        <f aca="false">H457+E458</f>
        <v>-120.89</v>
      </c>
    </row>
    <row r="459" customFormat="false" ht="27.75" hidden="false" customHeight="true" outlineLevel="0" collapsed="false">
      <c r="A459" s="11" t="n">
        <v>214</v>
      </c>
      <c r="B459" s="12" t="n">
        <v>44729</v>
      </c>
      <c r="C459" s="13" t="n">
        <v>11</v>
      </c>
      <c r="D459" s="13" t="n">
        <f aca="false">C459+E459</f>
        <v>34.2</v>
      </c>
      <c r="E459" s="14" t="n">
        <v>23.2</v>
      </c>
      <c r="F459" s="15" t="s">
        <v>10</v>
      </c>
      <c r="G459" s="16" t="s">
        <v>344</v>
      </c>
      <c r="H459" s="17" t="n">
        <f aca="false">H458+E459</f>
        <v>-97.69</v>
      </c>
    </row>
    <row r="460" customFormat="false" ht="18" hidden="false" customHeight="true" outlineLevel="0" collapsed="false">
      <c r="A460" s="3" t="s">
        <v>345</v>
      </c>
      <c r="B460" s="3"/>
      <c r="C460" s="3"/>
      <c r="D460" s="3"/>
      <c r="E460" s="3"/>
      <c r="F460" s="3"/>
      <c r="G460" s="3"/>
      <c r="H460" s="3"/>
    </row>
    <row r="461" customFormat="false" ht="15" hidden="false" customHeight="true" outlineLevel="0" collapsed="false">
      <c r="A461" s="4" t="n">
        <v>1</v>
      </c>
      <c r="B461" s="5" t="n">
        <v>44851</v>
      </c>
      <c r="C461" s="6" t="n">
        <v>28.98</v>
      </c>
      <c r="D461" s="6" t="n">
        <f aca="false">C461+E461</f>
        <v>27.75</v>
      </c>
      <c r="E461" s="7" t="n">
        <v>-1.23</v>
      </c>
      <c r="F461" s="8" t="s">
        <v>9</v>
      </c>
      <c r="G461" s="9" t="s">
        <v>346</v>
      </c>
      <c r="H461" s="10" t="n">
        <f aca="false">E461</f>
        <v>-1.23</v>
      </c>
    </row>
    <row r="462" customFormat="false" ht="41.25" hidden="false" customHeight="true" outlineLevel="0" collapsed="false">
      <c r="A462" s="11" t="n">
        <v>2</v>
      </c>
      <c r="B462" s="12" t="n">
        <v>44854</v>
      </c>
      <c r="C462" s="13" t="n">
        <v>45.99</v>
      </c>
      <c r="D462" s="13" t="n">
        <f aca="false">C462+E462</f>
        <v>57.98</v>
      </c>
      <c r="E462" s="14" t="n">
        <v>11.99</v>
      </c>
      <c r="F462" s="15" t="s">
        <v>10</v>
      </c>
      <c r="G462" s="16" t="s">
        <v>347</v>
      </c>
      <c r="H462" s="17" t="n">
        <f aca="false">H461+E462</f>
        <v>10.76</v>
      </c>
    </row>
    <row r="463" customFormat="false" ht="15" hidden="false" customHeight="true" outlineLevel="0" collapsed="false">
      <c r="A463" s="4" t="n">
        <v>3</v>
      </c>
      <c r="B463" s="5" t="n">
        <v>44855</v>
      </c>
      <c r="C463" s="6" t="n">
        <v>19</v>
      </c>
      <c r="D463" s="6" t="n">
        <f aca="false">C463+E463</f>
        <v>12.11</v>
      </c>
      <c r="E463" s="7" t="n">
        <v>-6.89</v>
      </c>
      <c r="F463" s="8" t="s">
        <v>9</v>
      </c>
      <c r="G463" s="9"/>
      <c r="H463" s="10" t="n">
        <f aca="false">H462+E463</f>
        <v>3.87</v>
      </c>
    </row>
    <row r="464" customFormat="false" ht="27.75" hidden="false" customHeight="true" outlineLevel="0" collapsed="false">
      <c r="A464" s="11" t="n">
        <v>4</v>
      </c>
      <c r="B464" s="12" t="n">
        <v>44856</v>
      </c>
      <c r="C464" s="13" t="n">
        <v>51.06</v>
      </c>
      <c r="D464" s="13" t="n">
        <f aca="false">C464+E464</f>
        <v>52.58</v>
      </c>
      <c r="E464" s="14" t="n">
        <v>1.52</v>
      </c>
      <c r="F464" s="15" t="s">
        <v>10</v>
      </c>
      <c r="G464" s="16" t="s">
        <v>348</v>
      </c>
      <c r="H464" s="17" t="n">
        <f aca="false">H463+E464</f>
        <v>5.39</v>
      </c>
    </row>
    <row r="465" customFormat="false" ht="27.75" hidden="false" customHeight="true" outlineLevel="0" collapsed="false">
      <c r="A465" s="4" t="n">
        <v>5</v>
      </c>
      <c r="B465" s="5" t="n">
        <v>44857</v>
      </c>
      <c r="C465" s="6" t="n">
        <v>45.98</v>
      </c>
      <c r="D465" s="6" t="n">
        <f aca="false">C465+E465</f>
        <v>28.16</v>
      </c>
      <c r="E465" s="7" t="n">
        <v>-17.82</v>
      </c>
      <c r="F465" s="8" t="s">
        <v>9</v>
      </c>
      <c r="G465" s="9" t="s">
        <v>349</v>
      </c>
      <c r="H465" s="10" t="n">
        <f aca="false">H464+E465</f>
        <v>-12.43</v>
      </c>
    </row>
    <row r="466" customFormat="false" ht="27.75" hidden="false" customHeight="true" outlineLevel="0" collapsed="false">
      <c r="A466" s="4" t="n">
        <v>6</v>
      </c>
      <c r="B466" s="5" t="n">
        <v>44858</v>
      </c>
      <c r="C466" s="6" t="n">
        <v>28.81</v>
      </c>
      <c r="D466" s="6" t="n">
        <f aca="false">C466+E466</f>
        <v>20.89</v>
      </c>
      <c r="E466" s="7" t="n">
        <v>-7.92</v>
      </c>
      <c r="F466" s="8" t="s">
        <v>9</v>
      </c>
      <c r="G466" s="9" t="s">
        <v>350</v>
      </c>
      <c r="H466" s="10" t="n">
        <f aca="false">H465+E466</f>
        <v>-20.35</v>
      </c>
    </row>
    <row r="467" customFormat="false" ht="41.25" hidden="false" customHeight="true" outlineLevel="0" collapsed="false">
      <c r="A467" s="11" t="n">
        <v>7</v>
      </c>
      <c r="B467" s="12" t="n">
        <v>44859</v>
      </c>
      <c r="C467" s="13" t="n">
        <v>36.97</v>
      </c>
      <c r="D467" s="13" t="n">
        <f aca="false">C467+E467</f>
        <v>74.55</v>
      </c>
      <c r="E467" s="14" t="n">
        <v>37.58</v>
      </c>
      <c r="F467" s="15" t="s">
        <v>10</v>
      </c>
      <c r="G467" s="16" t="s">
        <v>351</v>
      </c>
      <c r="H467" s="17" t="n">
        <f aca="false">H466+E467</f>
        <v>17.23</v>
      </c>
    </row>
    <row r="468" customFormat="false" ht="15" hidden="false" customHeight="true" outlineLevel="0" collapsed="false">
      <c r="A468" s="4" t="n">
        <v>8</v>
      </c>
      <c r="B468" s="5" t="n">
        <v>44860</v>
      </c>
      <c r="C468" s="6" t="n">
        <v>22.98</v>
      </c>
      <c r="D468" s="6" t="n">
        <f aca="false">C468+E468</f>
        <v>15.1</v>
      </c>
      <c r="E468" s="7" t="n">
        <v>-7.88</v>
      </c>
      <c r="F468" s="8" t="s">
        <v>9</v>
      </c>
      <c r="G468" s="9" t="s">
        <v>352</v>
      </c>
      <c r="H468" s="10" t="n">
        <f aca="false">H467+E468</f>
        <v>9.35</v>
      </c>
    </row>
    <row r="469" customFormat="false" ht="41.25" hidden="false" customHeight="true" outlineLevel="0" collapsed="false">
      <c r="A469" s="11" t="n">
        <v>9</v>
      </c>
      <c r="B469" s="12" t="n">
        <v>44861</v>
      </c>
      <c r="C469" s="13" t="n">
        <v>40.48</v>
      </c>
      <c r="D469" s="13" t="n">
        <f aca="false">C469+E469</f>
        <v>70.48</v>
      </c>
      <c r="E469" s="14" t="n">
        <v>30</v>
      </c>
      <c r="F469" s="15" t="s">
        <v>10</v>
      </c>
      <c r="G469" s="16" t="s">
        <v>353</v>
      </c>
      <c r="H469" s="17" t="n">
        <f aca="false">H468+E469</f>
        <v>39.35</v>
      </c>
    </row>
    <row r="470" customFormat="false" ht="41.25" hidden="false" customHeight="true" outlineLevel="0" collapsed="false">
      <c r="A470" s="11" t="n">
        <v>10</v>
      </c>
      <c r="B470" s="12" t="n">
        <v>44862</v>
      </c>
      <c r="C470" s="13" t="n">
        <v>27.98</v>
      </c>
      <c r="D470" s="13" t="n">
        <f aca="false">C470+E470</f>
        <v>49.23</v>
      </c>
      <c r="E470" s="14" t="n">
        <v>21.25</v>
      </c>
      <c r="F470" s="15" t="s">
        <v>10</v>
      </c>
      <c r="G470" s="16" t="s">
        <v>354</v>
      </c>
      <c r="H470" s="17" t="n">
        <f aca="false">H469+E470</f>
        <v>60.6</v>
      </c>
    </row>
    <row r="471" customFormat="false" ht="41.25" hidden="false" customHeight="true" outlineLevel="0" collapsed="false">
      <c r="A471" s="11" t="n">
        <v>11</v>
      </c>
      <c r="B471" s="12" t="n">
        <v>44863</v>
      </c>
      <c r="C471" s="13" t="n">
        <v>59.46</v>
      </c>
      <c r="D471" s="13" t="n">
        <f aca="false">C471+E471</f>
        <v>139.83</v>
      </c>
      <c r="E471" s="14" t="n">
        <v>80.37</v>
      </c>
      <c r="F471" s="15" t="s">
        <v>10</v>
      </c>
      <c r="G471" s="16" t="s">
        <v>355</v>
      </c>
      <c r="H471" s="17" t="n">
        <f aca="false">H470+E471</f>
        <v>140.97</v>
      </c>
    </row>
    <row r="472" customFormat="false" ht="27.75" hidden="false" customHeight="true" outlineLevel="0" collapsed="false">
      <c r="A472" s="4" t="n">
        <v>12</v>
      </c>
      <c r="B472" s="5" t="n">
        <v>44864</v>
      </c>
      <c r="C472" s="6" t="n">
        <v>41</v>
      </c>
      <c r="D472" s="6" t="n">
        <f aca="false">C472+E472</f>
        <v>34.68</v>
      </c>
      <c r="E472" s="7" t="n">
        <v>-6.32</v>
      </c>
      <c r="F472" s="8" t="s">
        <v>9</v>
      </c>
      <c r="G472" s="9" t="s">
        <v>356</v>
      </c>
      <c r="H472" s="10" t="n">
        <f aca="false">H471+E472</f>
        <v>134.65</v>
      </c>
    </row>
    <row r="473" customFormat="false" ht="27.75" hidden="false" customHeight="true" outlineLevel="0" collapsed="false">
      <c r="A473" s="11" t="n">
        <v>13</v>
      </c>
      <c r="B473" s="12" t="n">
        <v>44865</v>
      </c>
      <c r="C473" s="13" t="n">
        <v>33.98</v>
      </c>
      <c r="D473" s="13" t="n">
        <f aca="false">C473+E473</f>
        <v>39.97</v>
      </c>
      <c r="E473" s="14" t="n">
        <v>5.99</v>
      </c>
      <c r="F473" s="15" t="s">
        <v>10</v>
      </c>
      <c r="G473" s="16" t="s">
        <v>357</v>
      </c>
      <c r="H473" s="17" t="n">
        <f aca="false">H472+E473</f>
        <v>140.64</v>
      </c>
    </row>
    <row r="474" customFormat="false" ht="15" hidden="false" customHeight="true" outlineLevel="0" collapsed="false">
      <c r="A474" s="4" t="n">
        <v>14</v>
      </c>
      <c r="B474" s="5" t="n">
        <v>44866</v>
      </c>
      <c r="C474" s="6" t="n">
        <v>37.03</v>
      </c>
      <c r="D474" s="6" t="n">
        <f aca="false">C474+E474</f>
        <v>10.2</v>
      </c>
      <c r="E474" s="7" t="n">
        <v>-26.83</v>
      </c>
      <c r="F474" s="8" t="s">
        <v>9</v>
      </c>
      <c r="G474" s="9" t="s">
        <v>358</v>
      </c>
      <c r="H474" s="10" t="n">
        <f aca="false">H473+E474</f>
        <v>113.81</v>
      </c>
    </row>
    <row r="475" customFormat="false" ht="41.25" hidden="false" customHeight="true" outlineLevel="0" collapsed="false">
      <c r="A475" s="11" t="n">
        <v>15</v>
      </c>
      <c r="B475" s="12" t="n">
        <v>44867</v>
      </c>
      <c r="C475" s="13" t="n">
        <v>21.98</v>
      </c>
      <c r="D475" s="13" t="n">
        <f aca="false">C475+E475</f>
        <v>49.03</v>
      </c>
      <c r="E475" s="14" t="n">
        <v>27.05</v>
      </c>
      <c r="F475" s="15" t="s">
        <v>10</v>
      </c>
      <c r="G475" s="16" t="s">
        <v>359</v>
      </c>
      <c r="H475" s="17" t="n">
        <f aca="false">H474+E475</f>
        <v>140.86</v>
      </c>
    </row>
    <row r="476" customFormat="false" ht="41.25" hidden="false" customHeight="true" outlineLevel="0" collapsed="false">
      <c r="A476" s="11" t="n">
        <v>16</v>
      </c>
      <c r="B476" s="12" t="n">
        <v>44868</v>
      </c>
      <c r="C476" s="13" t="n">
        <v>50.48</v>
      </c>
      <c r="D476" s="13" t="n">
        <f aca="false">C476+E476</f>
        <v>78.97</v>
      </c>
      <c r="E476" s="14" t="n">
        <v>28.49</v>
      </c>
      <c r="F476" s="15" t="s">
        <v>10</v>
      </c>
      <c r="G476" s="16" t="s">
        <v>360</v>
      </c>
      <c r="H476" s="17" t="n">
        <f aca="false">H475+E476</f>
        <v>169.35</v>
      </c>
    </row>
    <row r="477" customFormat="false" ht="15" hidden="false" customHeight="true" outlineLevel="0" collapsed="false">
      <c r="A477" s="11" t="n">
        <v>17</v>
      </c>
      <c r="B477" s="12" t="n">
        <v>44869</v>
      </c>
      <c r="C477" s="13" t="n">
        <v>11.99</v>
      </c>
      <c r="D477" s="13" t="n">
        <f aca="false">C477+E477</f>
        <v>21.35</v>
      </c>
      <c r="E477" s="14" t="n">
        <v>9.36</v>
      </c>
      <c r="F477" s="15" t="s">
        <v>10</v>
      </c>
      <c r="G477" s="16" t="s">
        <v>361</v>
      </c>
      <c r="H477" s="17" t="n">
        <f aca="false">H476+E477</f>
        <v>178.71</v>
      </c>
    </row>
    <row r="478" customFormat="false" ht="27.75" hidden="false" customHeight="true" outlineLevel="0" collapsed="false">
      <c r="A478" s="4" t="n">
        <v>18</v>
      </c>
      <c r="B478" s="5" t="n">
        <v>44870</v>
      </c>
      <c r="C478" s="6" t="n">
        <v>39.99</v>
      </c>
      <c r="D478" s="6" t="n">
        <f aca="false">C478+E478</f>
        <v>26</v>
      </c>
      <c r="E478" s="7" t="n">
        <v>-13.99</v>
      </c>
      <c r="F478" s="8" t="s">
        <v>9</v>
      </c>
      <c r="G478" s="9" t="s">
        <v>362</v>
      </c>
      <c r="H478" s="10" t="n">
        <f aca="false">H477+E478</f>
        <v>164.72</v>
      </c>
    </row>
    <row r="479" customFormat="false" ht="27.75" hidden="false" customHeight="true" outlineLevel="0" collapsed="false">
      <c r="A479" s="4" t="n">
        <v>19</v>
      </c>
      <c r="B479" s="5" t="n">
        <v>44871</v>
      </c>
      <c r="C479" s="6" t="n">
        <v>26.49</v>
      </c>
      <c r="D479" s="6" t="n">
        <f aca="false">C479+E479</f>
        <v>17.95</v>
      </c>
      <c r="E479" s="7" t="n">
        <v>-8.54</v>
      </c>
      <c r="F479" s="8" t="s">
        <v>9</v>
      </c>
      <c r="G479" s="9" t="s">
        <v>363</v>
      </c>
      <c r="H479" s="10" t="n">
        <f aca="false">H478+E479</f>
        <v>156.18</v>
      </c>
    </row>
    <row r="480" customFormat="false" ht="27.75" hidden="false" customHeight="true" outlineLevel="0" collapsed="false">
      <c r="A480" s="11" t="n">
        <v>20</v>
      </c>
      <c r="B480" s="12" t="n">
        <v>44872</v>
      </c>
      <c r="C480" s="13" t="n">
        <v>19</v>
      </c>
      <c r="D480" s="13" t="n">
        <f aca="false">C480+E480</f>
        <v>20.11</v>
      </c>
      <c r="E480" s="14" t="n">
        <v>1.11</v>
      </c>
      <c r="F480" s="15" t="s">
        <v>10</v>
      </c>
      <c r="G480" s="16" t="s">
        <v>364</v>
      </c>
      <c r="H480" s="17" t="n">
        <f aca="false">H479+E480</f>
        <v>157.29</v>
      </c>
    </row>
    <row r="481" customFormat="false" ht="15" hidden="false" customHeight="true" outlineLevel="0" collapsed="false">
      <c r="A481" s="4" t="n">
        <v>21</v>
      </c>
      <c r="B481" s="5" t="n">
        <v>44873</v>
      </c>
      <c r="C481" s="6" t="n">
        <v>53.5</v>
      </c>
      <c r="D481" s="6" t="n">
        <f aca="false">C481+E481</f>
        <v>10.8</v>
      </c>
      <c r="E481" s="7" t="n">
        <v>-42.7</v>
      </c>
      <c r="F481" s="8" t="s">
        <v>9</v>
      </c>
      <c r="G481" s="9" t="s">
        <v>365</v>
      </c>
      <c r="H481" s="10" t="n">
        <f aca="false">H480+E481</f>
        <v>114.59</v>
      </c>
    </row>
    <row r="482" customFormat="false" ht="15" hidden="false" customHeight="true" outlineLevel="0" collapsed="false">
      <c r="A482" s="4" t="n">
        <v>22</v>
      </c>
      <c r="B482" s="5" t="n">
        <v>44875</v>
      </c>
      <c r="C482" s="6" t="n">
        <v>30.99</v>
      </c>
      <c r="D482" s="6" t="n">
        <f aca="false">C482+E482</f>
        <v>5.65</v>
      </c>
      <c r="E482" s="7" t="n">
        <v>-25.34</v>
      </c>
      <c r="F482" s="8" t="s">
        <v>9</v>
      </c>
      <c r="G482" s="9" t="s">
        <v>366</v>
      </c>
      <c r="H482" s="10" t="n">
        <f aca="false">H481+E482</f>
        <v>89.25</v>
      </c>
    </row>
    <row r="483" customFormat="false" ht="15" hidden="false" customHeight="true" outlineLevel="0" collapsed="false">
      <c r="A483" s="4" t="n">
        <v>23</v>
      </c>
      <c r="B483" s="5" t="n">
        <v>44876</v>
      </c>
      <c r="C483" s="6" t="n">
        <v>23</v>
      </c>
      <c r="D483" s="6" t="n">
        <f aca="false">C483+E483</f>
        <v>9.6</v>
      </c>
      <c r="E483" s="7" t="n">
        <v>-13.4</v>
      </c>
      <c r="F483" s="8" t="s">
        <v>9</v>
      </c>
      <c r="G483" s="9" t="s">
        <v>367</v>
      </c>
      <c r="H483" s="10" t="n">
        <f aca="false">H482+E483</f>
        <v>75.85</v>
      </c>
    </row>
    <row r="484" customFormat="false" ht="41.25" hidden="false" customHeight="true" outlineLevel="0" collapsed="false">
      <c r="A484" s="4" t="n">
        <v>24</v>
      </c>
      <c r="B484" s="5" t="n">
        <v>44877</v>
      </c>
      <c r="C484" s="6" t="n">
        <v>30.49</v>
      </c>
      <c r="D484" s="6" t="n">
        <f aca="false">C484+E484</f>
        <v>27.6</v>
      </c>
      <c r="E484" s="7" t="n">
        <v>-2.89</v>
      </c>
      <c r="F484" s="8" t="s">
        <v>9</v>
      </c>
      <c r="G484" s="9" t="s">
        <v>368</v>
      </c>
      <c r="H484" s="10" t="n">
        <f aca="false">H483+E484</f>
        <v>72.96</v>
      </c>
    </row>
    <row r="485" customFormat="false" ht="54.75" hidden="false" customHeight="true" outlineLevel="0" collapsed="false">
      <c r="A485" s="11" t="n">
        <v>25</v>
      </c>
      <c r="B485" s="12" t="n">
        <v>44878</v>
      </c>
      <c r="C485" s="13" t="n">
        <v>28.49</v>
      </c>
      <c r="D485" s="13" t="n">
        <f aca="false">C485+E485</f>
        <v>51.81</v>
      </c>
      <c r="E485" s="14" t="n">
        <v>23.32</v>
      </c>
      <c r="F485" s="15" t="s">
        <v>10</v>
      </c>
      <c r="G485" s="16" t="s">
        <v>369</v>
      </c>
      <c r="H485" s="17" t="n">
        <f aca="false">H484+E485</f>
        <v>96.28</v>
      </c>
    </row>
    <row r="486" customFormat="false" ht="41.25" hidden="false" customHeight="true" outlineLevel="0" collapsed="false">
      <c r="A486" s="11" t="n">
        <v>26</v>
      </c>
      <c r="B486" s="12" t="n">
        <v>44879</v>
      </c>
      <c r="C486" s="13" t="n">
        <v>23.99</v>
      </c>
      <c r="D486" s="13" t="n">
        <f aca="false">C486+E486</f>
        <v>26.94</v>
      </c>
      <c r="E486" s="14" t="n">
        <v>2.95</v>
      </c>
      <c r="F486" s="15" t="s">
        <v>10</v>
      </c>
      <c r="G486" s="16" t="s">
        <v>370</v>
      </c>
      <c r="H486" s="17" t="n">
        <f aca="false">H485+E486</f>
        <v>99.23</v>
      </c>
    </row>
    <row r="487" customFormat="false" ht="27.75" hidden="false" customHeight="true" outlineLevel="0" collapsed="false">
      <c r="A487" s="11" t="n">
        <v>27</v>
      </c>
      <c r="B487" s="12" t="n">
        <v>44880</v>
      </c>
      <c r="C487" s="13" t="n">
        <v>26.99</v>
      </c>
      <c r="D487" s="13" t="n">
        <f aca="false">C487+E487</f>
        <v>27.53</v>
      </c>
      <c r="E487" s="14" t="n">
        <v>0.54</v>
      </c>
      <c r="F487" s="15" t="s">
        <v>10</v>
      </c>
      <c r="G487" s="16" t="s">
        <v>371</v>
      </c>
      <c r="H487" s="17" t="n">
        <f aca="false">H486+E487</f>
        <v>99.77</v>
      </c>
    </row>
    <row r="488" customFormat="false" ht="15" hidden="false" customHeight="true" outlineLevel="0" collapsed="false">
      <c r="A488" s="4" t="n">
        <v>28</v>
      </c>
      <c r="B488" s="5" t="n">
        <v>44881</v>
      </c>
      <c r="C488" s="6" t="n">
        <v>23.99</v>
      </c>
      <c r="D488" s="6" t="n">
        <f aca="false">C488+E488</f>
        <v>15.2</v>
      </c>
      <c r="E488" s="7" t="n">
        <v>-8.79</v>
      </c>
      <c r="F488" s="8" t="s">
        <v>9</v>
      </c>
      <c r="G488" s="9" t="s">
        <v>372</v>
      </c>
      <c r="H488" s="10" t="n">
        <f aca="false">H487+E488</f>
        <v>90.9800000000001</v>
      </c>
    </row>
    <row r="489" customFormat="false" ht="54.75" hidden="false" customHeight="true" outlineLevel="0" collapsed="false">
      <c r="A489" s="11" t="n">
        <v>29</v>
      </c>
      <c r="B489" s="12" t="n">
        <v>44882</v>
      </c>
      <c r="C489" s="13" t="n">
        <v>35.49</v>
      </c>
      <c r="D489" s="13" t="n">
        <f aca="false">C489+E489</f>
        <v>54.8</v>
      </c>
      <c r="E489" s="14" t="n">
        <v>19.31</v>
      </c>
      <c r="F489" s="15" t="s">
        <v>10</v>
      </c>
      <c r="G489" s="16" t="s">
        <v>373</v>
      </c>
      <c r="H489" s="17" t="n">
        <f aca="false">H488+E489</f>
        <v>110.29</v>
      </c>
    </row>
    <row r="490" customFormat="false" ht="15" hidden="false" customHeight="true" outlineLevel="0" collapsed="false">
      <c r="A490" s="4" t="n">
        <v>30</v>
      </c>
      <c r="B490" s="5" t="n">
        <v>44883</v>
      </c>
      <c r="C490" s="6" t="n">
        <v>20.99</v>
      </c>
      <c r="D490" s="6" t="n">
        <f aca="false">C490+E490</f>
        <v>4.73</v>
      </c>
      <c r="E490" s="7" t="n">
        <v>-16.26</v>
      </c>
      <c r="F490" s="8" t="s">
        <v>9</v>
      </c>
      <c r="G490" s="9" t="s">
        <v>374</v>
      </c>
      <c r="H490" s="10" t="n">
        <f aca="false">H489+E490</f>
        <v>94.03</v>
      </c>
    </row>
    <row r="491" customFormat="false" ht="68.25" hidden="false" customHeight="true" outlineLevel="0" collapsed="false">
      <c r="A491" s="11" t="n">
        <v>31</v>
      </c>
      <c r="B491" s="12" t="n">
        <v>44884</v>
      </c>
      <c r="C491" s="13" t="n">
        <v>43.99</v>
      </c>
      <c r="D491" s="13" t="n">
        <f aca="false">C491+E491</f>
        <v>69</v>
      </c>
      <c r="E491" s="14" t="n">
        <v>25.01</v>
      </c>
      <c r="F491" s="15" t="s">
        <v>10</v>
      </c>
      <c r="G491" s="16" t="s">
        <v>375</v>
      </c>
      <c r="H491" s="17" t="n">
        <f aca="false">H490+E491</f>
        <v>119.04</v>
      </c>
    </row>
    <row r="492" customFormat="false" ht="15" hidden="false" customHeight="true" outlineLevel="0" collapsed="false">
      <c r="A492" s="4" t="n">
        <v>32</v>
      </c>
      <c r="B492" s="5" t="n">
        <v>44885</v>
      </c>
      <c r="C492" s="6" t="n">
        <v>28.99</v>
      </c>
      <c r="D492" s="6" t="n">
        <f aca="false">C492+E492</f>
        <v>16.24</v>
      </c>
      <c r="E492" s="7" t="n">
        <v>-12.75</v>
      </c>
      <c r="F492" s="8" t="s">
        <v>9</v>
      </c>
      <c r="G492" s="9" t="s">
        <v>376</v>
      </c>
      <c r="H492" s="10" t="n">
        <f aca="false">H491+E492</f>
        <v>106.29</v>
      </c>
    </row>
    <row r="493" customFormat="false" ht="41.25" hidden="false" customHeight="true" outlineLevel="0" collapsed="false">
      <c r="A493" s="11" t="n">
        <v>33</v>
      </c>
      <c r="B493" s="12" t="n">
        <v>44886</v>
      </c>
      <c r="C493" s="13" t="n">
        <v>32.99</v>
      </c>
      <c r="D493" s="13" t="n">
        <f aca="false">C493+E493</f>
        <v>42.26</v>
      </c>
      <c r="E493" s="14" t="n">
        <v>9.27</v>
      </c>
      <c r="F493" s="15" t="s">
        <v>10</v>
      </c>
      <c r="G493" s="16" t="s">
        <v>377</v>
      </c>
      <c r="H493" s="17" t="n">
        <f aca="false">H492+E493</f>
        <v>115.56</v>
      </c>
    </row>
    <row r="494" customFormat="false" ht="54.75" hidden="false" customHeight="true" outlineLevel="0" collapsed="false">
      <c r="A494" s="11" t="n">
        <v>34</v>
      </c>
      <c r="B494" s="12" t="n">
        <v>44887</v>
      </c>
      <c r="C494" s="13" t="n">
        <v>34.99</v>
      </c>
      <c r="D494" s="13" t="n">
        <f aca="false">C494+E494</f>
        <v>57.14</v>
      </c>
      <c r="E494" s="14" t="n">
        <v>22.15</v>
      </c>
      <c r="F494" s="15" t="s">
        <v>10</v>
      </c>
      <c r="G494" s="16" t="s">
        <v>378</v>
      </c>
      <c r="H494" s="17" t="n">
        <f aca="false">H493+E494</f>
        <v>137.71</v>
      </c>
    </row>
    <row r="495" customFormat="false" ht="27.75" hidden="false" customHeight="true" outlineLevel="0" collapsed="false">
      <c r="A495" s="4" t="n">
        <v>35</v>
      </c>
      <c r="B495" s="5" t="n">
        <v>44888</v>
      </c>
      <c r="C495" s="6" t="n">
        <v>23.99</v>
      </c>
      <c r="D495" s="6" t="n">
        <f aca="false">C495+E495</f>
        <v>7.88</v>
      </c>
      <c r="E495" s="7" t="n">
        <v>-16.11</v>
      </c>
      <c r="F495" s="8" t="s">
        <v>9</v>
      </c>
      <c r="G495" s="9" t="s">
        <v>379</v>
      </c>
      <c r="H495" s="10" t="n">
        <f aca="false">H494+E495</f>
        <v>121.6</v>
      </c>
    </row>
    <row r="496" customFormat="false" ht="54.75" hidden="false" customHeight="true" outlineLevel="0" collapsed="false">
      <c r="A496" s="11" t="n">
        <v>36</v>
      </c>
      <c r="B496" s="12" t="n">
        <v>44889</v>
      </c>
      <c r="C496" s="13" t="n">
        <v>40.98</v>
      </c>
      <c r="D496" s="13" t="n">
        <f aca="false">C496+E496</f>
        <v>51.36</v>
      </c>
      <c r="E496" s="14" t="n">
        <v>10.38</v>
      </c>
      <c r="F496" s="15" t="s">
        <v>10</v>
      </c>
      <c r="G496" s="16" t="s">
        <v>380</v>
      </c>
      <c r="H496" s="17" t="n">
        <f aca="false">H495+E496</f>
        <v>131.98</v>
      </c>
    </row>
    <row r="497" customFormat="false" ht="41.25" hidden="false" customHeight="true" outlineLevel="0" collapsed="false">
      <c r="A497" s="4" t="n">
        <v>37</v>
      </c>
      <c r="B497" s="5" t="n">
        <v>44891</v>
      </c>
      <c r="C497" s="6" t="n">
        <v>45.49</v>
      </c>
      <c r="D497" s="6" t="n">
        <f aca="false">C497+E497</f>
        <v>31.03</v>
      </c>
      <c r="E497" s="7" t="n">
        <v>-14.46</v>
      </c>
      <c r="F497" s="8" t="s">
        <v>9</v>
      </c>
      <c r="G497" s="9" t="s">
        <v>381</v>
      </c>
      <c r="H497" s="10" t="n">
        <f aca="false">H496+E497</f>
        <v>117.52</v>
      </c>
    </row>
    <row r="498" customFormat="false" ht="27.75" hidden="false" customHeight="true" outlineLevel="0" collapsed="false">
      <c r="A498" s="11" t="n">
        <v>38</v>
      </c>
      <c r="B498" s="12" t="n">
        <v>44892</v>
      </c>
      <c r="C498" s="13" t="n">
        <v>17.49</v>
      </c>
      <c r="D498" s="13" t="n">
        <f aca="false">C498+E498</f>
        <v>19.03</v>
      </c>
      <c r="E498" s="14" t="n">
        <v>1.54</v>
      </c>
      <c r="F498" s="15" t="s">
        <v>10</v>
      </c>
      <c r="G498" s="16" t="s">
        <v>382</v>
      </c>
      <c r="H498" s="17" t="n">
        <f aca="false">H497+E498</f>
        <v>119.06</v>
      </c>
    </row>
    <row r="499" customFormat="false" ht="41.25" hidden="false" customHeight="true" outlineLevel="0" collapsed="false">
      <c r="A499" s="11" t="n">
        <v>39</v>
      </c>
      <c r="B499" s="12" t="n">
        <v>44893</v>
      </c>
      <c r="C499" s="13" t="n">
        <v>35.98</v>
      </c>
      <c r="D499" s="13" t="n">
        <f aca="false">C499+E499</f>
        <v>41.83</v>
      </c>
      <c r="E499" s="14" t="n">
        <v>5.85</v>
      </c>
      <c r="F499" s="15" t="s">
        <v>10</v>
      </c>
      <c r="G499" s="16" t="s">
        <v>383</v>
      </c>
      <c r="H499" s="17" t="n">
        <f aca="false">H498+E499</f>
        <v>124.91</v>
      </c>
    </row>
    <row r="500" customFormat="false" ht="15" hidden="false" customHeight="true" outlineLevel="0" collapsed="false">
      <c r="A500" s="4" t="n">
        <v>40</v>
      </c>
      <c r="B500" s="5" t="n">
        <v>44894</v>
      </c>
      <c r="C500" s="6" t="n">
        <v>34.99</v>
      </c>
      <c r="D500" s="6" t="n">
        <f aca="false">C500+E500</f>
        <v>5.68</v>
      </c>
      <c r="E500" s="7" t="n">
        <v>-29.31</v>
      </c>
      <c r="F500" s="8" t="s">
        <v>9</v>
      </c>
      <c r="G500" s="9" t="s">
        <v>384</v>
      </c>
      <c r="H500" s="10" t="n">
        <f aca="false">H499+E500</f>
        <v>95.6</v>
      </c>
    </row>
    <row r="501" customFormat="false" ht="54.75" hidden="false" customHeight="true" outlineLevel="0" collapsed="false">
      <c r="A501" s="11" t="n">
        <v>41</v>
      </c>
      <c r="B501" s="12" t="n">
        <v>44895</v>
      </c>
      <c r="C501" s="13" t="n">
        <v>23.49</v>
      </c>
      <c r="D501" s="13" t="n">
        <f aca="false">C501+E501</f>
        <v>38.53</v>
      </c>
      <c r="E501" s="14" t="n">
        <v>15.04</v>
      </c>
      <c r="F501" s="15" t="s">
        <v>10</v>
      </c>
      <c r="G501" s="16" t="s">
        <v>385</v>
      </c>
      <c r="H501" s="17" t="n">
        <f aca="false">H500+E501</f>
        <v>110.64</v>
      </c>
    </row>
    <row r="502" customFormat="false" ht="54.75" hidden="false" customHeight="true" outlineLevel="0" collapsed="false">
      <c r="A502" s="4" t="n">
        <v>42</v>
      </c>
      <c r="B502" s="5" t="n">
        <v>44896</v>
      </c>
      <c r="C502" s="6" t="n">
        <v>38.99</v>
      </c>
      <c r="D502" s="6" t="n">
        <f aca="false">C502+E502</f>
        <v>38.21</v>
      </c>
      <c r="E502" s="7" t="n">
        <v>-0.78</v>
      </c>
      <c r="F502" s="8" t="s">
        <v>9</v>
      </c>
      <c r="G502" s="9" t="s">
        <v>386</v>
      </c>
      <c r="H502" s="10" t="n">
        <f aca="false">H501+E502</f>
        <v>109.86</v>
      </c>
    </row>
    <row r="503" customFormat="false" ht="27.75" hidden="false" customHeight="true" outlineLevel="0" collapsed="false">
      <c r="A503" s="11" t="n">
        <v>43</v>
      </c>
      <c r="B503" s="12" t="n">
        <v>44897</v>
      </c>
      <c r="C503" s="13" t="n">
        <v>7</v>
      </c>
      <c r="D503" s="13" t="n">
        <f aca="false">C503+E503</f>
        <v>12.66</v>
      </c>
      <c r="E503" s="14" t="n">
        <v>5.66</v>
      </c>
      <c r="F503" s="15" t="s">
        <v>10</v>
      </c>
      <c r="G503" s="16" t="s">
        <v>387</v>
      </c>
      <c r="H503" s="17" t="n">
        <f aca="false">H502+E503</f>
        <v>115.52</v>
      </c>
    </row>
    <row r="504" customFormat="false" ht="54.75" hidden="false" customHeight="true" outlineLevel="0" collapsed="false">
      <c r="A504" s="11" t="n">
        <v>44</v>
      </c>
      <c r="B504" s="12" t="n">
        <v>44898</v>
      </c>
      <c r="C504" s="13" t="n">
        <v>36.98</v>
      </c>
      <c r="D504" s="13" t="n">
        <f aca="false">C504+E504</f>
        <v>61.84</v>
      </c>
      <c r="E504" s="14" t="n">
        <v>24.86</v>
      </c>
      <c r="F504" s="15" t="s">
        <v>10</v>
      </c>
      <c r="G504" s="16" t="s">
        <v>388</v>
      </c>
      <c r="H504" s="17" t="n">
        <f aca="false">H503+E504</f>
        <v>140.38</v>
      </c>
    </row>
    <row r="505" customFormat="false" ht="15" hidden="false" customHeight="true" outlineLevel="0" collapsed="false">
      <c r="A505" s="4" t="n">
        <v>45</v>
      </c>
      <c r="B505" s="5" t="n">
        <v>44899</v>
      </c>
      <c r="C505" s="6" t="n">
        <v>28.98</v>
      </c>
      <c r="D505" s="6" t="n">
        <f aca="false">C505+E505</f>
        <v>5.77</v>
      </c>
      <c r="E505" s="7" t="n">
        <v>-23.21</v>
      </c>
      <c r="F505" s="8" t="s">
        <v>9</v>
      </c>
      <c r="G505" s="9"/>
      <c r="H505" s="10" t="n">
        <f aca="false">H504+E505</f>
        <v>117.17</v>
      </c>
    </row>
    <row r="506" customFormat="false" ht="15" hidden="false" customHeight="true" outlineLevel="0" collapsed="false">
      <c r="A506" s="4" t="n">
        <v>46</v>
      </c>
      <c r="B506" s="5" t="n">
        <v>44900</v>
      </c>
      <c r="C506" s="6" t="n">
        <v>26.49</v>
      </c>
      <c r="D506" s="6" t="n">
        <f aca="false">C506+E506</f>
        <v>10.2</v>
      </c>
      <c r="E506" s="7" t="n">
        <v>-16.29</v>
      </c>
      <c r="F506" s="8" t="s">
        <v>9</v>
      </c>
      <c r="G506" s="9" t="s">
        <v>389</v>
      </c>
      <c r="H506" s="10" t="n">
        <f aca="false">H505+E506</f>
        <v>100.88</v>
      </c>
    </row>
    <row r="507" customFormat="false" ht="41.25" hidden="false" customHeight="true" outlineLevel="0" collapsed="false">
      <c r="A507" s="11" t="n">
        <v>47</v>
      </c>
      <c r="B507" s="12" t="n">
        <v>44901</v>
      </c>
      <c r="C507" s="13" t="n">
        <v>27.49</v>
      </c>
      <c r="D507" s="13" t="n">
        <f aca="false">C507+E507</f>
        <v>29.05</v>
      </c>
      <c r="E507" s="14" t="n">
        <v>1.56</v>
      </c>
      <c r="F507" s="15" t="s">
        <v>10</v>
      </c>
      <c r="G507" s="16" t="s">
        <v>390</v>
      </c>
      <c r="H507" s="17" t="n">
        <f aca="false">H506+E507</f>
        <v>102.44</v>
      </c>
    </row>
    <row r="508" customFormat="false" ht="54.75" hidden="false" customHeight="true" outlineLevel="0" collapsed="false">
      <c r="A508" s="11" t="n">
        <v>48</v>
      </c>
      <c r="B508" s="12" t="n">
        <v>44902</v>
      </c>
      <c r="C508" s="13" t="n">
        <v>21.99</v>
      </c>
      <c r="D508" s="13" t="n">
        <f aca="false">C508+E508</f>
        <v>43.79</v>
      </c>
      <c r="E508" s="14" t="n">
        <v>21.8</v>
      </c>
      <c r="F508" s="15" t="s">
        <v>10</v>
      </c>
      <c r="G508" s="16" t="s">
        <v>391</v>
      </c>
      <c r="H508" s="17" t="n">
        <f aca="false">H507+E508</f>
        <v>124.24</v>
      </c>
    </row>
    <row r="509" customFormat="false" ht="15" hidden="false" customHeight="true" outlineLevel="0" collapsed="false">
      <c r="A509" s="4" t="n">
        <v>49</v>
      </c>
      <c r="B509" s="5" t="n">
        <v>44903</v>
      </c>
      <c r="C509" s="6" t="n">
        <v>40.49</v>
      </c>
      <c r="D509" s="6" t="n">
        <f aca="false">C509+E509</f>
        <v>15.86</v>
      </c>
      <c r="E509" s="7" t="n">
        <v>-24.63</v>
      </c>
      <c r="F509" s="8" t="s">
        <v>9</v>
      </c>
      <c r="G509" s="9" t="s">
        <v>392</v>
      </c>
      <c r="H509" s="10" t="n">
        <f aca="false">H508+E509</f>
        <v>99.6100000000001</v>
      </c>
    </row>
    <row r="510" customFormat="false" ht="15" hidden="false" customHeight="true" outlineLevel="0" collapsed="false">
      <c r="A510" s="11" t="n">
        <v>50</v>
      </c>
      <c r="B510" s="12" t="n">
        <v>44904</v>
      </c>
      <c r="C510" s="13" t="n">
        <v>14.5</v>
      </c>
      <c r="D510" s="13" t="n">
        <f aca="false">C510+E510</f>
        <v>19.8</v>
      </c>
      <c r="E510" s="14" t="n">
        <v>5.3</v>
      </c>
      <c r="F510" s="15" t="s">
        <v>10</v>
      </c>
      <c r="G510" s="16" t="s">
        <v>393</v>
      </c>
      <c r="H510" s="17" t="n">
        <f aca="false">H509+E510</f>
        <v>104.91</v>
      </c>
    </row>
    <row r="511" customFormat="false" ht="15" hidden="false" customHeight="true" outlineLevel="0" collapsed="false">
      <c r="A511" s="4" t="n">
        <v>51</v>
      </c>
      <c r="B511" s="5" t="n">
        <v>44905</v>
      </c>
      <c r="C511" s="6" t="n">
        <v>36.98</v>
      </c>
      <c r="D511" s="6" t="n">
        <f aca="false">C511+E511</f>
        <v>18.7</v>
      </c>
      <c r="E511" s="7" t="n">
        <v>-18.28</v>
      </c>
      <c r="F511" s="8" t="s">
        <v>9</v>
      </c>
      <c r="G511" s="9" t="s">
        <v>394</v>
      </c>
      <c r="H511" s="10" t="n">
        <f aca="false">H510+E511</f>
        <v>86.6300000000001</v>
      </c>
    </row>
    <row r="512" customFormat="false" ht="41.25" hidden="false" customHeight="true" outlineLevel="0" collapsed="false">
      <c r="A512" s="11" t="n">
        <v>52</v>
      </c>
      <c r="B512" s="12" t="n">
        <v>44906</v>
      </c>
      <c r="C512" s="13" t="n">
        <v>27.98</v>
      </c>
      <c r="D512" s="13" t="n">
        <f aca="false">C512+E512</f>
        <v>54.38</v>
      </c>
      <c r="E512" s="14" t="n">
        <v>26.4</v>
      </c>
      <c r="F512" s="15" t="s">
        <v>10</v>
      </c>
      <c r="G512" s="16" t="s">
        <v>395</v>
      </c>
      <c r="H512" s="17" t="n">
        <f aca="false">H511+E512</f>
        <v>113.03</v>
      </c>
    </row>
    <row r="513" customFormat="false" ht="27.75" hidden="false" customHeight="true" outlineLevel="0" collapsed="false">
      <c r="A513" s="4" t="n">
        <v>53</v>
      </c>
      <c r="B513" s="5" t="n">
        <v>44907</v>
      </c>
      <c r="C513" s="6" t="n">
        <v>27.99</v>
      </c>
      <c r="D513" s="6" t="n">
        <f aca="false">C513+E513</f>
        <v>24.26</v>
      </c>
      <c r="E513" s="7" t="n">
        <v>-3.73</v>
      </c>
      <c r="F513" s="8" t="s">
        <v>9</v>
      </c>
      <c r="G513" s="9" t="s">
        <v>396</v>
      </c>
      <c r="H513" s="10" t="n">
        <f aca="false">H512+E513</f>
        <v>109.3</v>
      </c>
    </row>
    <row r="514" customFormat="false" ht="15" hidden="false" customHeight="true" outlineLevel="0" collapsed="false">
      <c r="A514" s="4" t="n">
        <v>54</v>
      </c>
      <c r="B514" s="5" t="n">
        <v>44908</v>
      </c>
      <c r="C514" s="6" t="n">
        <v>27.99</v>
      </c>
      <c r="D514" s="6" t="n">
        <f aca="false">C514+E514</f>
        <v>12.96</v>
      </c>
      <c r="E514" s="7" t="n">
        <v>-15.03</v>
      </c>
      <c r="F514" s="8" t="s">
        <v>9</v>
      </c>
      <c r="G514" s="9" t="s">
        <v>397</v>
      </c>
      <c r="H514" s="10" t="n">
        <f aca="false">H513+E514</f>
        <v>94.2700000000001</v>
      </c>
    </row>
    <row r="515" customFormat="false" ht="15" hidden="false" customHeight="true" outlineLevel="0" collapsed="false">
      <c r="A515" s="4" t="n">
        <v>55</v>
      </c>
      <c r="B515" s="5" t="n">
        <v>44909</v>
      </c>
      <c r="C515" s="6" t="n">
        <v>21.98</v>
      </c>
      <c r="D515" s="6" t="n">
        <f aca="false">C515+E515</f>
        <v>3.9</v>
      </c>
      <c r="E515" s="7" t="n">
        <v>-18.08</v>
      </c>
      <c r="F515" s="8" t="s">
        <v>9</v>
      </c>
      <c r="G515" s="9" t="s">
        <v>398</v>
      </c>
      <c r="H515" s="10" t="n">
        <f aca="false">H514+E515</f>
        <v>76.1900000000001</v>
      </c>
    </row>
    <row r="516" customFormat="false" ht="41.25" hidden="false" customHeight="true" outlineLevel="0" collapsed="false">
      <c r="A516" s="11" t="n">
        <v>56</v>
      </c>
      <c r="B516" s="12" t="n">
        <v>44910</v>
      </c>
      <c r="C516" s="13" t="n">
        <v>40.49</v>
      </c>
      <c r="D516" s="13" t="n">
        <f aca="false">C516+E516</f>
        <v>142.97</v>
      </c>
      <c r="E516" s="14" t="n">
        <v>102.48</v>
      </c>
      <c r="F516" s="15" t="s">
        <v>10</v>
      </c>
      <c r="G516" s="16" t="s">
        <v>399</v>
      </c>
      <c r="H516" s="17" t="n">
        <f aca="false">H515+E516</f>
        <v>178.67</v>
      </c>
    </row>
    <row r="517" customFormat="false" ht="15" hidden="false" customHeight="true" outlineLevel="0" collapsed="false">
      <c r="A517" s="4" t="n">
        <v>57</v>
      </c>
      <c r="B517" s="5" t="n">
        <v>44911</v>
      </c>
      <c r="C517" s="6" t="n">
        <v>19.99</v>
      </c>
      <c r="D517" s="6" t="n">
        <f aca="false">C517+E517</f>
        <v>1.64</v>
      </c>
      <c r="E517" s="7" t="n">
        <v>-18.35</v>
      </c>
      <c r="F517" s="8" t="s">
        <v>9</v>
      </c>
      <c r="G517" s="9"/>
      <c r="H517" s="10" t="n">
        <f aca="false">H516+E517</f>
        <v>160.32</v>
      </c>
    </row>
    <row r="518" customFormat="false" ht="41.25" hidden="false" customHeight="true" outlineLevel="0" collapsed="false">
      <c r="A518" s="4" t="n">
        <v>58</v>
      </c>
      <c r="B518" s="5" t="n">
        <v>44912</v>
      </c>
      <c r="C518" s="6" t="n">
        <v>37.49</v>
      </c>
      <c r="D518" s="6" t="n">
        <f aca="false">C518+E518</f>
        <v>25.62</v>
      </c>
      <c r="E518" s="7" t="n">
        <v>-11.87</v>
      </c>
      <c r="F518" s="8" t="s">
        <v>9</v>
      </c>
      <c r="G518" s="9" t="s">
        <v>400</v>
      </c>
      <c r="H518" s="10" t="n">
        <f aca="false">H517+E518</f>
        <v>148.45</v>
      </c>
    </row>
    <row r="519" customFormat="false" ht="41.25" hidden="false" customHeight="true" outlineLevel="0" collapsed="false">
      <c r="A519" s="4" t="n">
        <v>59</v>
      </c>
      <c r="B519" s="5" t="n">
        <v>44913</v>
      </c>
      <c r="C519" s="6" t="n">
        <v>32.49</v>
      </c>
      <c r="D519" s="6" t="n">
        <f aca="false">C519+E519</f>
        <v>26.05</v>
      </c>
      <c r="E519" s="7" t="n">
        <v>-6.44</v>
      </c>
      <c r="F519" s="8" t="s">
        <v>9</v>
      </c>
      <c r="G519" s="9" t="s">
        <v>401</v>
      </c>
      <c r="H519" s="10" t="n">
        <f aca="false">H518+E519</f>
        <v>142.01</v>
      </c>
    </row>
    <row r="520" customFormat="false" ht="41.25" hidden="false" customHeight="true" outlineLevel="0" collapsed="false">
      <c r="A520" s="11" t="n">
        <v>60</v>
      </c>
      <c r="B520" s="12" t="n">
        <v>44914</v>
      </c>
      <c r="C520" s="13" t="n">
        <v>30.49</v>
      </c>
      <c r="D520" s="13" t="n">
        <f aca="false">C520+E520</f>
        <v>37.86</v>
      </c>
      <c r="E520" s="14" t="n">
        <v>7.37</v>
      </c>
      <c r="F520" s="15" t="s">
        <v>10</v>
      </c>
      <c r="G520" s="16" t="s">
        <v>402</v>
      </c>
      <c r="H520" s="17" t="n">
        <f aca="false">H519+E520</f>
        <v>149.38</v>
      </c>
    </row>
    <row r="521" customFormat="false" ht="15" hidden="false" customHeight="true" outlineLevel="0" collapsed="false">
      <c r="A521" s="4" t="n">
        <v>61</v>
      </c>
      <c r="B521" s="5" t="n">
        <v>44915</v>
      </c>
      <c r="C521" s="6" t="n">
        <v>33.5</v>
      </c>
      <c r="D521" s="6" t="n">
        <f aca="false">C521+E521</f>
        <v>13.9</v>
      </c>
      <c r="E521" s="7" t="n">
        <v>-19.6</v>
      </c>
      <c r="F521" s="8" t="s">
        <v>9</v>
      </c>
      <c r="G521" s="9" t="s">
        <v>403</v>
      </c>
      <c r="H521" s="10" t="n">
        <f aca="false">H520+E521</f>
        <v>129.78</v>
      </c>
    </row>
    <row r="522" customFormat="false" ht="41.25" hidden="false" customHeight="true" outlineLevel="0" collapsed="false">
      <c r="A522" s="11" t="n">
        <v>62</v>
      </c>
      <c r="B522" s="12" t="n">
        <v>44916</v>
      </c>
      <c r="C522" s="13" t="n">
        <v>25.49</v>
      </c>
      <c r="D522" s="13" t="n">
        <f aca="false">C522+E522</f>
        <v>65.34</v>
      </c>
      <c r="E522" s="14" t="n">
        <v>39.85</v>
      </c>
      <c r="F522" s="15" t="s">
        <v>10</v>
      </c>
      <c r="G522" s="16" t="s">
        <v>404</v>
      </c>
      <c r="H522" s="17" t="n">
        <f aca="false">H521+E522</f>
        <v>169.63</v>
      </c>
    </row>
    <row r="523" customFormat="false" ht="15" hidden="false" customHeight="true" outlineLevel="0" collapsed="false">
      <c r="A523" s="4" t="n">
        <v>63</v>
      </c>
      <c r="B523" s="5" t="n">
        <v>44917</v>
      </c>
      <c r="C523" s="6" t="n">
        <v>35.99</v>
      </c>
      <c r="D523" s="6" t="n">
        <f aca="false">C523+E523</f>
        <v>10.5</v>
      </c>
      <c r="E523" s="7" t="n">
        <v>-25.49</v>
      </c>
      <c r="F523" s="8" t="s">
        <v>9</v>
      </c>
      <c r="G523" s="9" t="s">
        <v>405</v>
      </c>
      <c r="H523" s="10" t="n">
        <f aca="false">H522+E523</f>
        <v>144.14</v>
      </c>
    </row>
    <row r="524" customFormat="false" ht="15" hidden="false" customHeight="true" outlineLevel="0" collapsed="false">
      <c r="A524" s="4" t="n">
        <v>64</v>
      </c>
      <c r="B524" s="5" t="n">
        <v>44918</v>
      </c>
      <c r="C524" s="6" t="n">
        <v>6.5</v>
      </c>
      <c r="D524" s="6" t="n">
        <f aca="false">C524+E524</f>
        <v>0</v>
      </c>
      <c r="E524" s="7" t="n">
        <v>-6.5</v>
      </c>
      <c r="F524" s="8" t="s">
        <v>9</v>
      </c>
      <c r="G524" s="9"/>
      <c r="H524" s="10" t="n">
        <f aca="false">H523+E524</f>
        <v>137.64</v>
      </c>
    </row>
    <row r="525" customFormat="false" ht="41.25" hidden="false" customHeight="true" outlineLevel="0" collapsed="false">
      <c r="A525" s="4" t="n">
        <v>65</v>
      </c>
      <c r="B525" s="5" t="n">
        <v>44919</v>
      </c>
      <c r="C525" s="6" t="n">
        <v>47.49</v>
      </c>
      <c r="D525" s="6" t="n">
        <f aca="false">C525+E525</f>
        <v>41.18</v>
      </c>
      <c r="E525" s="7" t="n">
        <v>-6.31</v>
      </c>
      <c r="F525" s="8" t="s">
        <v>9</v>
      </c>
      <c r="G525" s="9" t="s">
        <v>406</v>
      </c>
      <c r="H525" s="10" t="n">
        <f aca="false">H524+E525</f>
        <v>131.33</v>
      </c>
    </row>
    <row r="526" customFormat="false" ht="27.75" hidden="false" customHeight="true" outlineLevel="0" collapsed="false">
      <c r="A526" s="4" t="n">
        <v>66</v>
      </c>
      <c r="B526" s="5" t="n">
        <v>44921</v>
      </c>
      <c r="C526" s="6" t="n">
        <v>23.99</v>
      </c>
      <c r="D526" s="6" t="n">
        <f aca="false">C526+E526</f>
        <v>16.04</v>
      </c>
      <c r="E526" s="7" t="n">
        <v>-7.95</v>
      </c>
      <c r="F526" s="8" t="s">
        <v>9</v>
      </c>
      <c r="G526" s="9" t="s">
        <v>407</v>
      </c>
      <c r="H526" s="10" t="n">
        <f aca="false">H525+E526</f>
        <v>123.38</v>
      </c>
    </row>
    <row r="527" customFormat="false" ht="54.75" hidden="false" customHeight="true" outlineLevel="0" collapsed="false">
      <c r="A527" s="11" t="n">
        <v>67</v>
      </c>
      <c r="B527" s="12" t="n">
        <v>44922</v>
      </c>
      <c r="C527" s="13" t="n">
        <v>27.49</v>
      </c>
      <c r="D527" s="13" t="n">
        <f aca="false">C527+E527</f>
        <v>76.78</v>
      </c>
      <c r="E527" s="14" t="n">
        <v>49.29</v>
      </c>
      <c r="F527" s="15" t="s">
        <v>10</v>
      </c>
      <c r="G527" s="16" t="s">
        <v>408</v>
      </c>
      <c r="H527" s="17" t="n">
        <f aca="false">H526+E527</f>
        <v>172.67</v>
      </c>
    </row>
    <row r="528" customFormat="false" ht="27.75" hidden="false" customHeight="true" outlineLevel="0" collapsed="false">
      <c r="A528" s="4" t="n">
        <v>68</v>
      </c>
      <c r="B528" s="5" t="n">
        <v>44923</v>
      </c>
      <c r="C528" s="6" t="n">
        <v>35.49</v>
      </c>
      <c r="D528" s="6" t="n">
        <f aca="false">C528+E528</f>
        <v>19.12</v>
      </c>
      <c r="E528" s="7" t="n">
        <v>-16.37</v>
      </c>
      <c r="F528" s="8" t="s">
        <v>9</v>
      </c>
      <c r="G528" s="9" t="s">
        <v>409</v>
      </c>
      <c r="H528" s="10" t="n">
        <f aca="false">H527+E528</f>
        <v>156.3</v>
      </c>
    </row>
    <row r="529" customFormat="false" ht="27.75" hidden="false" customHeight="true" outlineLevel="0" collapsed="false">
      <c r="A529" s="4" t="n">
        <v>69</v>
      </c>
      <c r="B529" s="5" t="n">
        <v>44924</v>
      </c>
      <c r="C529" s="6" t="n">
        <v>31.99</v>
      </c>
      <c r="D529" s="6" t="n">
        <f aca="false">C529+E529</f>
        <v>18.78</v>
      </c>
      <c r="E529" s="7" t="n">
        <v>-13.21</v>
      </c>
      <c r="F529" s="8" t="s">
        <v>9</v>
      </c>
      <c r="G529" s="9" t="s">
        <v>410</v>
      </c>
      <c r="H529" s="10" t="n">
        <f aca="false">H528+E529</f>
        <v>143.09</v>
      </c>
    </row>
    <row r="530" customFormat="false" ht="27.75" hidden="false" customHeight="true" outlineLevel="0" collapsed="false">
      <c r="A530" s="4" t="n">
        <v>70</v>
      </c>
      <c r="B530" s="5" t="n">
        <v>44925</v>
      </c>
      <c r="C530" s="6" t="n">
        <v>31.49</v>
      </c>
      <c r="D530" s="6" t="n">
        <f aca="false">C530+E530</f>
        <v>28.89</v>
      </c>
      <c r="E530" s="7" t="n">
        <v>-2.6</v>
      </c>
      <c r="F530" s="8" t="s">
        <v>9</v>
      </c>
      <c r="G530" s="9" t="s">
        <v>411</v>
      </c>
      <c r="H530" s="10" t="n">
        <f aca="false">H529+E530</f>
        <v>140.49</v>
      </c>
    </row>
    <row r="531" customFormat="false" ht="54.75" hidden="false" customHeight="true" outlineLevel="0" collapsed="false">
      <c r="A531" s="11" t="n">
        <v>71</v>
      </c>
      <c r="B531" s="12" t="n">
        <v>44926</v>
      </c>
      <c r="C531" s="13" t="n">
        <v>30.99</v>
      </c>
      <c r="D531" s="13" t="n">
        <f aca="false">C531+E531</f>
        <v>55.14</v>
      </c>
      <c r="E531" s="14" t="n">
        <v>24.15</v>
      </c>
      <c r="F531" s="15" t="s">
        <v>10</v>
      </c>
      <c r="G531" s="16" t="s">
        <v>412</v>
      </c>
      <c r="H531" s="17" t="n">
        <f aca="false">H530+E531</f>
        <v>164.64</v>
      </c>
    </row>
    <row r="532" customFormat="false" ht="41.25" hidden="false" customHeight="true" outlineLevel="0" collapsed="false">
      <c r="A532" s="11" t="n">
        <v>72</v>
      </c>
      <c r="B532" s="12" t="n">
        <v>44927</v>
      </c>
      <c r="C532" s="13" t="n">
        <v>32.49</v>
      </c>
      <c r="D532" s="13" t="n">
        <f aca="false">C532+E532</f>
        <v>43.59</v>
      </c>
      <c r="E532" s="14" t="n">
        <v>11.1</v>
      </c>
      <c r="F532" s="15" t="s">
        <v>10</v>
      </c>
      <c r="G532" s="16" t="s">
        <v>413</v>
      </c>
      <c r="H532" s="17" t="n">
        <f aca="false">H531+E532</f>
        <v>175.74</v>
      </c>
    </row>
    <row r="533" customFormat="false" ht="27.75" hidden="false" customHeight="true" outlineLevel="0" collapsed="false">
      <c r="A533" s="11" t="n">
        <v>73</v>
      </c>
      <c r="B533" s="12" t="n">
        <v>44928</v>
      </c>
      <c r="C533" s="13" t="n">
        <v>16.99</v>
      </c>
      <c r="D533" s="13" t="n">
        <f aca="false">C533+E533</f>
        <v>24.03</v>
      </c>
      <c r="E533" s="14" t="n">
        <v>7.04</v>
      </c>
      <c r="F533" s="15" t="s">
        <v>10</v>
      </c>
      <c r="G533" s="16" t="s">
        <v>414</v>
      </c>
      <c r="H533" s="17" t="n">
        <f aca="false">H532+E533</f>
        <v>182.78</v>
      </c>
    </row>
    <row r="534" customFormat="false" ht="41.25" hidden="false" customHeight="true" outlineLevel="0" collapsed="false">
      <c r="A534" s="11" t="n">
        <v>74</v>
      </c>
      <c r="B534" s="12" t="n">
        <v>44929</v>
      </c>
      <c r="C534" s="13" t="n">
        <v>45.48</v>
      </c>
      <c r="D534" s="13" t="n">
        <f aca="false">C534+E534</f>
        <v>48.82</v>
      </c>
      <c r="E534" s="14" t="n">
        <v>3.34</v>
      </c>
      <c r="F534" s="15" t="s">
        <v>10</v>
      </c>
      <c r="G534" s="16" t="s">
        <v>415</v>
      </c>
      <c r="H534" s="17" t="n">
        <f aca="false">H533+E534</f>
        <v>186.12</v>
      </c>
    </row>
    <row r="535" customFormat="false" ht="15" hidden="false" customHeight="true" outlineLevel="0" collapsed="false">
      <c r="A535" s="4" t="n">
        <v>75</v>
      </c>
      <c r="B535" s="5" t="n">
        <v>44930</v>
      </c>
      <c r="C535" s="6" t="n">
        <v>14.99</v>
      </c>
      <c r="D535" s="6" t="n">
        <f aca="false">C535+E535</f>
        <v>4.53</v>
      </c>
      <c r="E535" s="7" t="n">
        <v>-10.46</v>
      </c>
      <c r="F535" s="8" t="s">
        <v>9</v>
      </c>
      <c r="G535" s="9" t="s">
        <v>416</v>
      </c>
      <c r="H535" s="10" t="n">
        <f aca="false">H534+E535</f>
        <v>175.66</v>
      </c>
    </row>
    <row r="536" customFormat="false" ht="41.25" hidden="false" customHeight="true" outlineLevel="0" collapsed="false">
      <c r="A536" s="4" t="n">
        <v>76</v>
      </c>
      <c r="B536" s="5" t="n">
        <v>44931</v>
      </c>
      <c r="C536" s="6" t="n">
        <v>45.49</v>
      </c>
      <c r="D536" s="6" t="n">
        <f aca="false">C536+E536</f>
        <v>26.56</v>
      </c>
      <c r="E536" s="7" t="n">
        <v>-18.93</v>
      </c>
      <c r="F536" s="8" t="s">
        <v>9</v>
      </c>
      <c r="G536" s="9" t="s">
        <v>417</v>
      </c>
      <c r="H536" s="10" t="n">
        <f aca="false">H535+E536</f>
        <v>156.73</v>
      </c>
    </row>
    <row r="537" customFormat="false" ht="15" hidden="false" customHeight="true" outlineLevel="0" collapsed="false">
      <c r="A537" s="4" t="n">
        <v>77</v>
      </c>
      <c r="B537" s="5" t="n">
        <v>44932</v>
      </c>
      <c r="C537" s="6" t="n">
        <v>21.5</v>
      </c>
      <c r="D537" s="6" t="n">
        <f aca="false">C537+E537</f>
        <v>8.09</v>
      </c>
      <c r="E537" s="7" t="n">
        <v>-13.41</v>
      </c>
      <c r="F537" s="8" t="s">
        <v>9</v>
      </c>
      <c r="G537" s="9" t="s">
        <v>418</v>
      </c>
      <c r="H537" s="10" t="n">
        <f aca="false">H536+E537</f>
        <v>143.32</v>
      </c>
    </row>
    <row r="538" customFormat="false" ht="41.25" hidden="false" customHeight="true" outlineLevel="0" collapsed="false">
      <c r="A538" s="11" t="n">
        <v>78</v>
      </c>
      <c r="B538" s="12" t="n">
        <v>44933</v>
      </c>
      <c r="C538" s="13" t="n">
        <v>37.99</v>
      </c>
      <c r="D538" s="13" t="n">
        <f aca="false">C538+E538</f>
        <v>59.15</v>
      </c>
      <c r="E538" s="14" t="n">
        <v>21.16</v>
      </c>
      <c r="F538" s="15" t="s">
        <v>10</v>
      </c>
      <c r="G538" s="16" t="s">
        <v>419</v>
      </c>
      <c r="H538" s="17" t="n">
        <f aca="false">H537+E538</f>
        <v>164.48</v>
      </c>
    </row>
    <row r="539" customFormat="false" ht="15" hidden="false" customHeight="true" outlineLevel="0" collapsed="false">
      <c r="A539" s="4" t="n">
        <v>79</v>
      </c>
      <c r="B539" s="5" t="n">
        <v>44934</v>
      </c>
      <c r="C539" s="6" t="n">
        <v>21.99</v>
      </c>
      <c r="D539" s="6" t="n">
        <f aca="false">C539+E539</f>
        <v>0</v>
      </c>
      <c r="E539" s="7" t="n">
        <v>-21.99</v>
      </c>
      <c r="F539" s="8" t="s">
        <v>9</v>
      </c>
      <c r="G539" s="9"/>
      <c r="H539" s="10" t="n">
        <f aca="false">H538+E539</f>
        <v>142.49</v>
      </c>
    </row>
    <row r="540" customFormat="false" ht="41.25" hidden="false" customHeight="true" outlineLevel="0" collapsed="false">
      <c r="A540" s="11" t="n">
        <v>80</v>
      </c>
      <c r="B540" s="12" t="n">
        <v>44935</v>
      </c>
      <c r="C540" s="13" t="n">
        <v>32.99</v>
      </c>
      <c r="D540" s="13" t="n">
        <f aca="false">C540+E540</f>
        <v>72.73</v>
      </c>
      <c r="E540" s="14" t="n">
        <v>39.74</v>
      </c>
      <c r="F540" s="15" t="s">
        <v>10</v>
      </c>
      <c r="G540" s="16" t="s">
        <v>420</v>
      </c>
      <c r="H540" s="17" t="n">
        <f aca="false">H539+E540</f>
        <v>182.23</v>
      </c>
    </row>
    <row r="541" customFormat="false" ht="54.75" hidden="false" customHeight="true" outlineLevel="0" collapsed="false">
      <c r="A541" s="11" t="n">
        <v>81</v>
      </c>
      <c r="B541" s="12" t="n">
        <v>44936</v>
      </c>
      <c r="C541" s="13" t="n">
        <v>24.99</v>
      </c>
      <c r="D541" s="13" t="n">
        <f aca="false">C541+E541</f>
        <v>63.91</v>
      </c>
      <c r="E541" s="14" t="n">
        <v>38.92</v>
      </c>
      <c r="F541" s="15" t="s">
        <v>10</v>
      </c>
      <c r="G541" s="16" t="s">
        <v>421</v>
      </c>
      <c r="H541" s="17" t="n">
        <f aca="false">H540+E541</f>
        <v>221.15</v>
      </c>
    </row>
    <row r="542" customFormat="false" ht="54.75" hidden="false" customHeight="true" outlineLevel="0" collapsed="false">
      <c r="A542" s="11" t="n">
        <v>82</v>
      </c>
      <c r="B542" s="12" t="n">
        <v>44937</v>
      </c>
      <c r="C542" s="13" t="n">
        <v>36.49</v>
      </c>
      <c r="D542" s="13" t="n">
        <f aca="false">C542+E542</f>
        <v>53.97</v>
      </c>
      <c r="E542" s="14" t="n">
        <v>17.48</v>
      </c>
      <c r="F542" s="15" t="s">
        <v>10</v>
      </c>
      <c r="G542" s="16" t="s">
        <v>422</v>
      </c>
      <c r="H542" s="17" t="n">
        <f aca="false">H541+E542</f>
        <v>238.63</v>
      </c>
    </row>
    <row r="543" customFormat="false" ht="15" hidden="false" customHeight="true" outlineLevel="0" collapsed="false">
      <c r="A543" s="4" t="n">
        <v>83</v>
      </c>
      <c r="B543" s="5" t="n">
        <v>44938</v>
      </c>
      <c r="C543" s="6" t="n">
        <v>33.99</v>
      </c>
      <c r="D543" s="6" t="n">
        <f aca="false">C543+E543</f>
        <v>2</v>
      </c>
      <c r="E543" s="7" t="n">
        <v>-31.99</v>
      </c>
      <c r="F543" s="8" t="s">
        <v>9</v>
      </c>
      <c r="G543" s="9"/>
      <c r="H543" s="10" t="n">
        <f aca="false">H542+E543</f>
        <v>206.64</v>
      </c>
    </row>
    <row r="544" customFormat="false" ht="27.75" hidden="false" customHeight="true" outlineLevel="0" collapsed="false">
      <c r="A544" s="11" t="n">
        <v>84</v>
      </c>
      <c r="B544" s="12" t="n">
        <v>44939</v>
      </c>
      <c r="C544" s="13" t="n">
        <v>27.49</v>
      </c>
      <c r="D544" s="13" t="n">
        <f aca="false">C544+E544</f>
        <v>39.14</v>
      </c>
      <c r="E544" s="14" t="n">
        <v>11.65</v>
      </c>
      <c r="F544" s="15" t="s">
        <v>10</v>
      </c>
      <c r="G544" s="16" t="s">
        <v>423</v>
      </c>
      <c r="H544" s="17" t="n">
        <f aca="false">H543+E544</f>
        <v>218.29</v>
      </c>
    </row>
    <row r="545" customFormat="false" ht="27.75" hidden="false" customHeight="true" outlineLevel="0" collapsed="false">
      <c r="A545" s="4" t="n">
        <v>85</v>
      </c>
      <c r="B545" s="5" t="n">
        <v>44940</v>
      </c>
      <c r="C545" s="6" t="n">
        <v>35</v>
      </c>
      <c r="D545" s="6" t="n">
        <f aca="false">C545+E545</f>
        <v>15.12</v>
      </c>
      <c r="E545" s="7" t="n">
        <v>-19.88</v>
      </c>
      <c r="F545" s="8" t="s">
        <v>9</v>
      </c>
      <c r="G545" s="9" t="s">
        <v>424</v>
      </c>
      <c r="H545" s="10" t="n">
        <f aca="false">H544+E545</f>
        <v>198.41</v>
      </c>
    </row>
    <row r="546" customFormat="false" ht="41.25" hidden="false" customHeight="true" outlineLevel="0" collapsed="false">
      <c r="A546" s="11" t="n">
        <v>86</v>
      </c>
      <c r="B546" s="12" t="n">
        <v>44941</v>
      </c>
      <c r="C546" s="13" t="n">
        <v>29.99</v>
      </c>
      <c r="D546" s="13" t="n">
        <f aca="false">C546+E546</f>
        <v>41.52</v>
      </c>
      <c r="E546" s="14" t="n">
        <v>11.53</v>
      </c>
      <c r="F546" s="15" t="s">
        <v>10</v>
      </c>
      <c r="G546" s="16" t="s">
        <v>425</v>
      </c>
      <c r="H546" s="17" t="n">
        <f aca="false">H545+E546</f>
        <v>209.94</v>
      </c>
    </row>
    <row r="547" customFormat="false" ht="15" hidden="false" customHeight="true" outlineLevel="0" collapsed="false">
      <c r="A547" s="4" t="n">
        <v>87</v>
      </c>
      <c r="B547" s="5" t="n">
        <v>44942</v>
      </c>
      <c r="C547" s="6" t="n">
        <v>32.99</v>
      </c>
      <c r="D547" s="6" t="n">
        <f aca="false">C547+E547</f>
        <v>1.87</v>
      </c>
      <c r="E547" s="7" t="n">
        <v>-31.12</v>
      </c>
      <c r="F547" s="8" t="s">
        <v>9</v>
      </c>
      <c r="G547" s="9"/>
      <c r="H547" s="10" t="n">
        <f aca="false">H546+E547</f>
        <v>178.82</v>
      </c>
    </row>
    <row r="548" customFormat="false" ht="27.75" hidden="false" customHeight="true" outlineLevel="0" collapsed="false">
      <c r="A548" s="4" t="n">
        <v>88</v>
      </c>
      <c r="B548" s="5" t="n">
        <v>44943</v>
      </c>
      <c r="C548" s="6" t="n">
        <v>28.49</v>
      </c>
      <c r="D548" s="6" t="n">
        <f aca="false">C548+E548</f>
        <v>16.01</v>
      </c>
      <c r="E548" s="7" t="n">
        <v>-12.48</v>
      </c>
      <c r="F548" s="8" t="s">
        <v>9</v>
      </c>
      <c r="G548" s="9" t="s">
        <v>426</v>
      </c>
      <c r="H548" s="10" t="n">
        <f aca="false">H547+E548</f>
        <v>166.34</v>
      </c>
    </row>
    <row r="549" customFormat="false" ht="15" hidden="false" customHeight="true" outlineLevel="0" collapsed="false">
      <c r="A549" s="4" t="n">
        <v>89</v>
      </c>
      <c r="B549" s="5" t="n">
        <v>44944</v>
      </c>
      <c r="C549" s="6" t="n">
        <v>21.99</v>
      </c>
      <c r="D549" s="6" t="n">
        <f aca="false">C549+E549</f>
        <v>11.77</v>
      </c>
      <c r="E549" s="7" t="n">
        <v>-10.22</v>
      </c>
      <c r="F549" s="8" t="s">
        <v>9</v>
      </c>
      <c r="G549" s="9" t="s">
        <v>427</v>
      </c>
      <c r="H549" s="10" t="n">
        <f aca="false">H548+E549</f>
        <v>156.12</v>
      </c>
    </row>
    <row r="550" customFormat="false" ht="27.75" hidden="false" customHeight="true" outlineLevel="0" collapsed="false">
      <c r="A550" s="4" t="n">
        <v>90</v>
      </c>
      <c r="B550" s="5" t="n">
        <v>44945</v>
      </c>
      <c r="C550" s="6" t="n">
        <v>29.49</v>
      </c>
      <c r="D550" s="6" t="n">
        <f aca="false">C550+E550</f>
        <v>22.49</v>
      </c>
      <c r="E550" s="7" t="n">
        <v>-7</v>
      </c>
      <c r="F550" s="8" t="s">
        <v>9</v>
      </c>
      <c r="G550" s="9" t="s">
        <v>428</v>
      </c>
      <c r="H550" s="10" t="n">
        <f aca="false">H549+E550</f>
        <v>149.12</v>
      </c>
    </row>
    <row r="551" customFormat="false" ht="54.75" hidden="false" customHeight="true" outlineLevel="0" collapsed="false">
      <c r="A551" s="11" t="n">
        <v>91</v>
      </c>
      <c r="B551" s="12" t="n">
        <v>44946</v>
      </c>
      <c r="C551" s="13" t="n">
        <v>24.99</v>
      </c>
      <c r="D551" s="13" t="n">
        <f aca="false">C551+E551</f>
        <v>47.08</v>
      </c>
      <c r="E551" s="14" t="n">
        <v>22.09</v>
      </c>
      <c r="F551" s="15" t="s">
        <v>10</v>
      </c>
      <c r="G551" s="16" t="s">
        <v>429</v>
      </c>
      <c r="H551" s="17" t="n">
        <f aca="false">H550+E551</f>
        <v>171.21</v>
      </c>
    </row>
    <row r="552" customFormat="false" ht="27.75" hidden="false" customHeight="true" outlineLevel="0" collapsed="false">
      <c r="A552" s="11" t="n">
        <v>92</v>
      </c>
      <c r="B552" s="12" t="n">
        <v>44947</v>
      </c>
      <c r="C552" s="13" t="n">
        <v>37.49</v>
      </c>
      <c r="D552" s="13" t="n">
        <f aca="false">C552+E552</f>
        <v>46.79</v>
      </c>
      <c r="E552" s="14" t="n">
        <v>9.3</v>
      </c>
      <c r="F552" s="15" t="s">
        <v>10</v>
      </c>
      <c r="G552" s="16" t="s">
        <v>430</v>
      </c>
      <c r="H552" s="17" t="n">
        <f aca="false">H551+E552</f>
        <v>180.51</v>
      </c>
    </row>
    <row r="553" customFormat="false" ht="41.25" hidden="false" customHeight="true" outlineLevel="0" collapsed="false">
      <c r="A553" s="11" t="n">
        <v>93</v>
      </c>
      <c r="B553" s="12" t="n">
        <v>44948</v>
      </c>
      <c r="C553" s="13" t="n">
        <v>29.49</v>
      </c>
      <c r="D553" s="13" t="n">
        <f aca="false">C553+E553</f>
        <v>93.57</v>
      </c>
      <c r="E553" s="14" t="n">
        <v>64.08</v>
      </c>
      <c r="F553" s="15" t="s">
        <v>10</v>
      </c>
      <c r="G553" s="16" t="s">
        <v>431</v>
      </c>
      <c r="H553" s="17" t="n">
        <f aca="false">H552+E553</f>
        <v>244.59</v>
      </c>
    </row>
    <row r="554" customFormat="false" ht="15" hidden="false" customHeight="true" outlineLevel="0" collapsed="false">
      <c r="A554" s="4" t="n">
        <v>94</v>
      </c>
      <c r="B554" s="5" t="n">
        <v>44949</v>
      </c>
      <c r="C554" s="6" t="n">
        <v>31.5</v>
      </c>
      <c r="D554" s="6" t="n">
        <f aca="false">C554+E554</f>
        <v>1.8</v>
      </c>
      <c r="E554" s="7" t="n">
        <v>-29.7</v>
      </c>
      <c r="F554" s="8" t="s">
        <v>9</v>
      </c>
      <c r="G554" s="9"/>
      <c r="H554" s="10" t="n">
        <f aca="false">H553+E554</f>
        <v>214.89</v>
      </c>
    </row>
    <row r="555" customFormat="false" ht="27.75" hidden="false" customHeight="true" outlineLevel="0" collapsed="false">
      <c r="A555" s="4" t="n">
        <v>95</v>
      </c>
      <c r="B555" s="5" t="n">
        <v>44950</v>
      </c>
      <c r="C555" s="6" t="n">
        <v>30.99</v>
      </c>
      <c r="D555" s="6" t="n">
        <f aca="false">C555+E555</f>
        <v>28.26</v>
      </c>
      <c r="E555" s="7" t="n">
        <v>-2.73</v>
      </c>
      <c r="F555" s="8" t="s">
        <v>9</v>
      </c>
      <c r="G555" s="9" t="s">
        <v>432</v>
      </c>
      <c r="H555" s="10" t="n">
        <f aca="false">H554+E555</f>
        <v>212.16</v>
      </c>
    </row>
    <row r="556" customFormat="false" ht="41.25" hidden="false" customHeight="true" outlineLevel="0" collapsed="false">
      <c r="A556" s="4" t="n">
        <v>96</v>
      </c>
      <c r="B556" s="5" t="n">
        <v>44951</v>
      </c>
      <c r="C556" s="6" t="n">
        <v>33.49</v>
      </c>
      <c r="D556" s="6" t="n">
        <f aca="false">C556+E556</f>
        <v>22.07</v>
      </c>
      <c r="E556" s="7" t="n">
        <v>-11.42</v>
      </c>
      <c r="F556" s="8" t="s">
        <v>9</v>
      </c>
      <c r="G556" s="9" t="s">
        <v>433</v>
      </c>
      <c r="H556" s="10" t="n">
        <f aca="false">H555+E556</f>
        <v>200.74</v>
      </c>
    </row>
    <row r="557" customFormat="false" ht="54.75" hidden="false" customHeight="true" outlineLevel="0" collapsed="false">
      <c r="A557" s="11" t="n">
        <v>97</v>
      </c>
      <c r="B557" s="12" t="n">
        <v>44952</v>
      </c>
      <c r="C557" s="13" t="n">
        <v>39</v>
      </c>
      <c r="D557" s="13" t="n">
        <f aca="false">C557+E557</f>
        <v>41.95</v>
      </c>
      <c r="E557" s="14" t="n">
        <v>2.95</v>
      </c>
      <c r="F557" s="15" t="s">
        <v>10</v>
      </c>
      <c r="G557" s="16" t="s">
        <v>434</v>
      </c>
      <c r="H557" s="17" t="n">
        <f aca="false">H556+E557</f>
        <v>203.69</v>
      </c>
    </row>
    <row r="558" customFormat="false" ht="15" hidden="false" customHeight="true" outlineLevel="0" collapsed="false">
      <c r="A558" s="4" t="n">
        <v>98</v>
      </c>
      <c r="B558" s="5" t="n">
        <v>44953</v>
      </c>
      <c r="C558" s="6" t="n">
        <v>29.99</v>
      </c>
      <c r="D558" s="6" t="n">
        <f aca="false">C558+E558</f>
        <v>5.4</v>
      </c>
      <c r="E558" s="7" t="n">
        <v>-24.59</v>
      </c>
      <c r="F558" s="8" t="s">
        <v>9</v>
      </c>
      <c r="G558" s="9" t="s">
        <v>435</v>
      </c>
      <c r="H558" s="10" t="n">
        <f aca="false">H557+E558</f>
        <v>179.1</v>
      </c>
    </row>
    <row r="559" customFormat="false" ht="27.75" hidden="false" customHeight="true" outlineLevel="0" collapsed="false">
      <c r="A559" s="11" t="n">
        <v>99</v>
      </c>
      <c r="B559" s="12" t="n">
        <v>44954</v>
      </c>
      <c r="C559" s="13" t="n">
        <v>26.99</v>
      </c>
      <c r="D559" s="13" t="n">
        <f aca="false">C559+E559</f>
        <v>31.8</v>
      </c>
      <c r="E559" s="14" t="n">
        <v>4.81</v>
      </c>
      <c r="F559" s="15" t="s">
        <v>10</v>
      </c>
      <c r="G559" s="16" t="s">
        <v>436</v>
      </c>
      <c r="H559" s="17" t="n">
        <f aca="false">H558+E559</f>
        <v>183.91</v>
      </c>
    </row>
    <row r="560" customFormat="false" ht="27.75" hidden="false" customHeight="true" outlineLevel="0" collapsed="false">
      <c r="A560" s="4" t="n">
        <v>100</v>
      </c>
      <c r="B560" s="5" t="n">
        <v>44955</v>
      </c>
      <c r="C560" s="6" t="n">
        <v>40.99</v>
      </c>
      <c r="D560" s="6" t="n">
        <f aca="false">C560+E560</f>
        <v>23.47</v>
      </c>
      <c r="E560" s="7" t="n">
        <v>-17.52</v>
      </c>
      <c r="F560" s="8" t="s">
        <v>9</v>
      </c>
      <c r="G560" s="9" t="s">
        <v>437</v>
      </c>
      <c r="H560" s="10" t="n">
        <f aca="false">H559+E560</f>
        <v>166.39</v>
      </c>
    </row>
    <row r="561" customFormat="false" ht="15" hidden="false" customHeight="true" outlineLevel="0" collapsed="false">
      <c r="A561" s="4" t="n">
        <v>101</v>
      </c>
      <c r="B561" s="5" t="n">
        <v>44956</v>
      </c>
      <c r="C561" s="6" t="n">
        <v>19.99</v>
      </c>
      <c r="D561" s="6" t="n">
        <f aca="false">C561+E561</f>
        <v>15.9</v>
      </c>
      <c r="E561" s="7" t="n">
        <v>-4.09</v>
      </c>
      <c r="F561" s="8" t="s">
        <v>9</v>
      </c>
      <c r="G561" s="9" t="s">
        <v>438</v>
      </c>
      <c r="H561" s="10" t="n">
        <f aca="false">H560+E561</f>
        <v>162.3</v>
      </c>
    </row>
    <row r="562" customFormat="false" ht="41.25" hidden="false" customHeight="true" outlineLevel="0" collapsed="false">
      <c r="A562" s="11" t="n">
        <v>102</v>
      </c>
      <c r="B562" s="12" t="n">
        <v>44957</v>
      </c>
      <c r="C562" s="13" t="n">
        <v>32.5</v>
      </c>
      <c r="D562" s="13" t="n">
        <f aca="false">C562+E562</f>
        <v>33.13</v>
      </c>
      <c r="E562" s="14" t="n">
        <v>0.63</v>
      </c>
      <c r="F562" s="15" t="s">
        <v>10</v>
      </c>
      <c r="G562" s="16" t="s">
        <v>439</v>
      </c>
      <c r="H562" s="17" t="n">
        <f aca="false">H561+E562</f>
        <v>162.93</v>
      </c>
    </row>
    <row r="563" customFormat="false" ht="15" hidden="false" customHeight="true" outlineLevel="0" collapsed="false">
      <c r="A563" s="4" t="n">
        <v>103</v>
      </c>
      <c r="B563" s="5" t="n">
        <v>44958</v>
      </c>
      <c r="C563" s="6" t="n">
        <v>23.99</v>
      </c>
      <c r="D563" s="6" t="n">
        <f aca="false">C563+E563</f>
        <v>8.06</v>
      </c>
      <c r="E563" s="7" t="n">
        <v>-15.93</v>
      </c>
      <c r="F563" s="8" t="s">
        <v>9</v>
      </c>
      <c r="G563" s="9" t="s">
        <v>440</v>
      </c>
      <c r="H563" s="10" t="n">
        <f aca="false">H562+E563</f>
        <v>147</v>
      </c>
    </row>
    <row r="564" customFormat="false" ht="15" hidden="false" customHeight="true" outlineLevel="0" collapsed="false">
      <c r="A564" s="4" t="n">
        <v>104</v>
      </c>
      <c r="B564" s="5" t="n">
        <v>44959</v>
      </c>
      <c r="C564" s="6" t="n">
        <v>38.99</v>
      </c>
      <c r="D564" s="6" t="n">
        <f aca="false">C564+E564</f>
        <v>9.69</v>
      </c>
      <c r="E564" s="7" t="n">
        <v>-29.3</v>
      </c>
      <c r="F564" s="8" t="s">
        <v>9</v>
      </c>
      <c r="G564" s="9" t="s">
        <v>441</v>
      </c>
      <c r="H564" s="10" t="n">
        <f aca="false">H563+E564</f>
        <v>117.7</v>
      </c>
    </row>
    <row r="565" customFormat="false" ht="41.25" hidden="false" customHeight="true" outlineLevel="0" collapsed="false">
      <c r="A565" s="11" t="n">
        <v>105</v>
      </c>
      <c r="B565" s="12" t="n">
        <v>44960</v>
      </c>
      <c r="C565" s="13" t="n">
        <v>26.49</v>
      </c>
      <c r="D565" s="13" t="n">
        <f aca="false">C565+E565</f>
        <v>57.7</v>
      </c>
      <c r="E565" s="14" t="n">
        <v>31.21</v>
      </c>
      <c r="F565" s="15" t="s">
        <v>10</v>
      </c>
      <c r="G565" s="16" t="s">
        <v>442</v>
      </c>
      <c r="H565" s="17" t="n">
        <f aca="false">H564+E565</f>
        <v>148.91</v>
      </c>
    </row>
    <row r="566" customFormat="false" ht="27.75" hidden="false" customHeight="true" outlineLevel="0" collapsed="false">
      <c r="A566" s="4" t="n">
        <v>106</v>
      </c>
      <c r="B566" s="5" t="n">
        <v>44961</v>
      </c>
      <c r="C566" s="6" t="n">
        <v>33.99</v>
      </c>
      <c r="D566" s="6" t="n">
        <f aca="false">C566+E566</f>
        <v>16.85</v>
      </c>
      <c r="E566" s="7" t="n">
        <v>-17.14</v>
      </c>
      <c r="F566" s="8" t="s">
        <v>9</v>
      </c>
      <c r="G566" s="9" t="s">
        <v>443</v>
      </c>
      <c r="H566" s="10" t="n">
        <f aca="false">H565+E566</f>
        <v>131.77</v>
      </c>
    </row>
    <row r="567" customFormat="false" ht="41.25" hidden="false" customHeight="true" outlineLevel="0" collapsed="false">
      <c r="A567" s="4" t="n">
        <v>107</v>
      </c>
      <c r="B567" s="5" t="n">
        <v>44962</v>
      </c>
      <c r="C567" s="6" t="n">
        <v>37.49</v>
      </c>
      <c r="D567" s="6" t="n">
        <f aca="false">C567+E567</f>
        <v>35.12</v>
      </c>
      <c r="E567" s="7" t="n">
        <v>-2.37</v>
      </c>
      <c r="F567" s="8" t="s">
        <v>9</v>
      </c>
      <c r="G567" s="9" t="s">
        <v>444</v>
      </c>
      <c r="H567" s="10" t="n">
        <f aca="false">H566+E567</f>
        <v>129.4</v>
      </c>
    </row>
    <row r="568" customFormat="false" ht="27.75" hidden="false" customHeight="true" outlineLevel="0" collapsed="false">
      <c r="A568" s="4" t="n">
        <v>108</v>
      </c>
      <c r="B568" s="5" t="n">
        <v>44963</v>
      </c>
      <c r="C568" s="6" t="n">
        <v>27.99</v>
      </c>
      <c r="D568" s="6" t="n">
        <f aca="false">C568+E568</f>
        <v>21.15</v>
      </c>
      <c r="E568" s="7" t="n">
        <v>-6.84</v>
      </c>
      <c r="F568" s="8" t="s">
        <v>9</v>
      </c>
      <c r="G568" s="9" t="s">
        <v>445</v>
      </c>
      <c r="H568" s="10" t="n">
        <f aca="false">H567+E568</f>
        <v>122.56</v>
      </c>
    </row>
    <row r="569" customFormat="false" ht="27.75" hidden="false" customHeight="true" outlineLevel="0" collapsed="false">
      <c r="A569" s="4" t="n">
        <v>109</v>
      </c>
      <c r="B569" s="5" t="n">
        <v>44964</v>
      </c>
      <c r="C569" s="6" t="n">
        <v>34.99</v>
      </c>
      <c r="D569" s="6" t="n">
        <f aca="false">C569+E569</f>
        <v>16</v>
      </c>
      <c r="E569" s="7" t="n">
        <v>-18.99</v>
      </c>
      <c r="F569" s="8" t="s">
        <v>9</v>
      </c>
      <c r="G569" s="9" t="s">
        <v>446</v>
      </c>
      <c r="H569" s="10" t="n">
        <f aca="false">H568+E569</f>
        <v>103.57</v>
      </c>
    </row>
    <row r="570" customFormat="false" ht="27.75" hidden="false" customHeight="true" outlineLevel="0" collapsed="false">
      <c r="A570" s="4" t="n">
        <v>110</v>
      </c>
      <c r="B570" s="5" t="n">
        <v>44965</v>
      </c>
      <c r="C570" s="6" t="n">
        <v>31.5</v>
      </c>
      <c r="D570" s="6" t="n">
        <f aca="false">C570+E570</f>
        <v>15.5</v>
      </c>
      <c r="E570" s="7" t="n">
        <v>-16</v>
      </c>
      <c r="F570" s="8" t="s">
        <v>9</v>
      </c>
      <c r="G570" s="9" t="s">
        <v>447</v>
      </c>
      <c r="H570" s="10" t="n">
        <f aca="false">H569+E570</f>
        <v>87.57</v>
      </c>
    </row>
    <row r="571" customFormat="false" ht="41.25" hidden="false" customHeight="true" outlineLevel="0" collapsed="false">
      <c r="A571" s="11" t="n">
        <v>111</v>
      </c>
      <c r="B571" s="12" t="n">
        <v>44966</v>
      </c>
      <c r="C571" s="13" t="n">
        <v>32.99</v>
      </c>
      <c r="D571" s="13" t="n">
        <f aca="false">C571+E571</f>
        <v>40.91</v>
      </c>
      <c r="E571" s="14" t="n">
        <v>7.92</v>
      </c>
      <c r="F571" s="15" t="s">
        <v>10</v>
      </c>
      <c r="G571" s="16" t="s">
        <v>448</v>
      </c>
      <c r="H571" s="17" t="n">
        <f aca="false">H570+E571</f>
        <v>95.49</v>
      </c>
    </row>
    <row r="572" customFormat="false" ht="27.75" hidden="false" customHeight="true" outlineLevel="0" collapsed="false">
      <c r="A572" s="4" t="n">
        <v>112</v>
      </c>
      <c r="B572" s="5" t="n">
        <v>44967</v>
      </c>
      <c r="C572" s="6" t="n">
        <v>24.5</v>
      </c>
      <c r="D572" s="6" t="n">
        <f aca="false">C572+E572</f>
        <v>13.35</v>
      </c>
      <c r="E572" s="7" t="n">
        <v>-11.15</v>
      </c>
      <c r="F572" s="8" t="s">
        <v>9</v>
      </c>
      <c r="G572" s="9" t="s">
        <v>449</v>
      </c>
      <c r="H572" s="10" t="n">
        <f aca="false">H571+E572</f>
        <v>84.34</v>
      </c>
    </row>
    <row r="573" customFormat="false" ht="27.75" hidden="false" customHeight="true" outlineLevel="0" collapsed="false">
      <c r="A573" s="4" t="n">
        <v>113</v>
      </c>
      <c r="B573" s="5" t="n">
        <v>44968</v>
      </c>
      <c r="C573" s="6" t="n">
        <v>39.99</v>
      </c>
      <c r="D573" s="6" t="n">
        <f aca="false">C573+E573</f>
        <v>28.48</v>
      </c>
      <c r="E573" s="7" t="n">
        <v>-11.51</v>
      </c>
      <c r="F573" s="8" t="s">
        <v>9</v>
      </c>
      <c r="G573" s="9" t="s">
        <v>450</v>
      </c>
      <c r="H573" s="10" t="n">
        <f aca="false">H572+E573</f>
        <v>72.83</v>
      </c>
    </row>
    <row r="574" customFormat="false" ht="27.75" hidden="false" customHeight="true" outlineLevel="0" collapsed="false">
      <c r="A574" s="4" t="n">
        <v>114</v>
      </c>
      <c r="B574" s="5" t="n">
        <v>44969</v>
      </c>
      <c r="C574" s="6" t="n">
        <v>39.99</v>
      </c>
      <c r="D574" s="6" t="n">
        <f aca="false">C574+E574</f>
        <v>24.28</v>
      </c>
      <c r="E574" s="7" t="n">
        <v>-15.71</v>
      </c>
      <c r="F574" s="8" t="s">
        <v>9</v>
      </c>
      <c r="G574" s="9" t="s">
        <v>451</v>
      </c>
      <c r="H574" s="10" t="n">
        <f aca="false">H573+E574</f>
        <v>57.12</v>
      </c>
    </row>
    <row r="575" customFormat="false" ht="15" hidden="false" customHeight="true" outlineLevel="0" collapsed="false">
      <c r="A575" s="4" t="n">
        <v>115</v>
      </c>
      <c r="B575" s="5" t="n">
        <v>44970</v>
      </c>
      <c r="C575" s="6" t="n">
        <v>10</v>
      </c>
      <c r="D575" s="6" t="n">
        <f aca="false">C575+E575</f>
        <v>0</v>
      </c>
      <c r="E575" s="7" t="n">
        <v>-10</v>
      </c>
      <c r="F575" s="8" t="s">
        <v>9</v>
      </c>
      <c r="G575" s="9"/>
      <c r="H575" s="10" t="n">
        <f aca="false">H574+E575</f>
        <v>47.12</v>
      </c>
    </row>
    <row r="576" customFormat="false" ht="15" hidden="false" customHeight="true" outlineLevel="0" collapsed="false">
      <c r="A576" s="4" t="n">
        <v>116</v>
      </c>
      <c r="B576" s="5" t="n">
        <v>44971</v>
      </c>
      <c r="C576" s="6" t="n">
        <v>41.49</v>
      </c>
      <c r="D576" s="6" t="n">
        <f aca="false">C576+E576</f>
        <v>17.15</v>
      </c>
      <c r="E576" s="7" t="n">
        <v>-24.34</v>
      </c>
      <c r="F576" s="8" t="s">
        <v>9</v>
      </c>
      <c r="G576" s="9" t="s">
        <v>452</v>
      </c>
      <c r="H576" s="10" t="n">
        <f aca="false">H575+E576</f>
        <v>22.78</v>
      </c>
    </row>
    <row r="577" customFormat="false" ht="41.25" hidden="false" customHeight="true" outlineLevel="0" collapsed="false">
      <c r="A577" s="11" t="n">
        <v>117</v>
      </c>
      <c r="B577" s="12" t="n">
        <v>44972</v>
      </c>
      <c r="C577" s="13" t="n">
        <v>23.99</v>
      </c>
      <c r="D577" s="13" t="n">
        <f aca="false">C577+E577</f>
        <v>41</v>
      </c>
      <c r="E577" s="14" t="n">
        <v>17.01</v>
      </c>
      <c r="F577" s="15" t="s">
        <v>10</v>
      </c>
      <c r="G577" s="16" t="s">
        <v>453</v>
      </c>
      <c r="H577" s="17" t="n">
        <f aca="false">H576+E577</f>
        <v>39.79</v>
      </c>
    </row>
    <row r="578" customFormat="false" ht="27.75" hidden="false" customHeight="true" outlineLevel="0" collapsed="false">
      <c r="A578" s="4" t="n">
        <v>118</v>
      </c>
      <c r="B578" s="5" t="n">
        <v>44973</v>
      </c>
      <c r="C578" s="6" t="n">
        <v>37.99</v>
      </c>
      <c r="D578" s="6" t="n">
        <f aca="false">C578+E578</f>
        <v>19.53</v>
      </c>
      <c r="E578" s="7" t="n">
        <v>-18.46</v>
      </c>
      <c r="F578" s="8" t="s">
        <v>9</v>
      </c>
      <c r="G578" s="9" t="s">
        <v>454</v>
      </c>
      <c r="H578" s="10" t="n">
        <f aca="false">H577+E578</f>
        <v>21.33</v>
      </c>
    </row>
    <row r="579" customFormat="false" ht="27.75" hidden="false" customHeight="true" outlineLevel="0" collapsed="false">
      <c r="A579" s="11" t="n">
        <v>119</v>
      </c>
      <c r="B579" s="12" t="n">
        <v>44974</v>
      </c>
      <c r="C579" s="13" t="n">
        <v>18.99</v>
      </c>
      <c r="D579" s="13" t="n">
        <f aca="false">C579+E579</f>
        <v>22.4</v>
      </c>
      <c r="E579" s="14" t="n">
        <v>3.41</v>
      </c>
      <c r="F579" s="15" t="s">
        <v>10</v>
      </c>
      <c r="G579" s="16" t="s">
        <v>455</v>
      </c>
      <c r="H579" s="17" t="n">
        <f aca="false">H578+E579</f>
        <v>24.74</v>
      </c>
    </row>
    <row r="580" customFormat="false" ht="54.75" hidden="false" customHeight="true" outlineLevel="0" collapsed="false">
      <c r="A580" s="11" t="n">
        <v>120</v>
      </c>
      <c r="B580" s="12" t="n">
        <v>44981</v>
      </c>
      <c r="C580" s="13" t="n">
        <v>32.99</v>
      </c>
      <c r="D580" s="13" t="n">
        <f aca="false">C580+E580</f>
        <v>55.43</v>
      </c>
      <c r="E580" s="14" t="n">
        <v>22.44</v>
      </c>
      <c r="F580" s="15" t="s">
        <v>10</v>
      </c>
      <c r="G580" s="16" t="s">
        <v>456</v>
      </c>
      <c r="H580" s="17" t="n">
        <f aca="false">H579+E580</f>
        <v>47.18</v>
      </c>
    </row>
    <row r="581" customFormat="false" ht="15" hidden="false" customHeight="true" outlineLevel="0" collapsed="false">
      <c r="A581" s="4" t="n">
        <v>121</v>
      </c>
      <c r="B581" s="5" t="n">
        <v>44982</v>
      </c>
      <c r="C581" s="6" t="n">
        <v>32.99</v>
      </c>
      <c r="D581" s="6" t="n">
        <f aca="false">C581+E581</f>
        <v>9.9</v>
      </c>
      <c r="E581" s="7" t="n">
        <v>-23.09</v>
      </c>
      <c r="F581" s="8" t="s">
        <v>9</v>
      </c>
      <c r="G581" s="9" t="s">
        <v>457</v>
      </c>
      <c r="H581" s="10" t="n">
        <f aca="false">H580+E581</f>
        <v>24.09</v>
      </c>
    </row>
    <row r="582" customFormat="false" ht="27.75" hidden="false" customHeight="true" outlineLevel="0" collapsed="false">
      <c r="A582" s="4" t="n">
        <v>122</v>
      </c>
      <c r="B582" s="5" t="n">
        <v>44983</v>
      </c>
      <c r="C582" s="6" t="n">
        <v>37.5</v>
      </c>
      <c r="D582" s="6" t="n">
        <f aca="false">C582+E582</f>
        <v>25.37</v>
      </c>
      <c r="E582" s="7" t="n">
        <v>-12.13</v>
      </c>
      <c r="F582" s="8" t="s">
        <v>9</v>
      </c>
      <c r="G582" s="9" t="s">
        <v>458</v>
      </c>
      <c r="H582" s="10" t="n">
        <f aca="false">H581+E582</f>
        <v>11.96</v>
      </c>
    </row>
    <row r="583" customFormat="false" ht="41.25" hidden="false" customHeight="true" outlineLevel="0" collapsed="false">
      <c r="A583" s="4" t="n">
        <v>123</v>
      </c>
      <c r="B583" s="5" t="n">
        <v>44984</v>
      </c>
      <c r="C583" s="6" t="n">
        <v>38.5</v>
      </c>
      <c r="D583" s="6" t="n">
        <f aca="false">C583+E583</f>
        <v>30.07</v>
      </c>
      <c r="E583" s="7" t="n">
        <v>-8.43</v>
      </c>
      <c r="F583" s="8" t="s">
        <v>9</v>
      </c>
      <c r="G583" s="9" t="s">
        <v>459</v>
      </c>
      <c r="H583" s="10" t="n">
        <f aca="false">H582+E583</f>
        <v>3.53000000000003</v>
      </c>
    </row>
    <row r="584" customFormat="false" ht="15" hidden="false" customHeight="true" outlineLevel="0" collapsed="false">
      <c r="A584" s="4" t="n">
        <v>124</v>
      </c>
      <c r="B584" s="5" t="n">
        <v>44985</v>
      </c>
      <c r="C584" s="6" t="n">
        <v>24.5</v>
      </c>
      <c r="D584" s="6" t="n">
        <f aca="false">C584+E584</f>
        <v>5.16</v>
      </c>
      <c r="E584" s="7" t="n">
        <v>-19.34</v>
      </c>
      <c r="F584" s="8" t="s">
        <v>9</v>
      </c>
      <c r="G584" s="9" t="s">
        <v>460</v>
      </c>
      <c r="H584" s="10" t="n">
        <f aca="false">H583+E584</f>
        <v>-15.81</v>
      </c>
    </row>
    <row r="585" customFormat="false" ht="54.75" hidden="false" customHeight="true" outlineLevel="0" collapsed="false">
      <c r="A585" s="11" t="n">
        <v>125</v>
      </c>
      <c r="B585" s="12" t="n">
        <v>44986</v>
      </c>
      <c r="C585" s="13" t="n">
        <v>43.99</v>
      </c>
      <c r="D585" s="13" t="n">
        <f aca="false">C585+E585</f>
        <v>54.38</v>
      </c>
      <c r="E585" s="14" t="n">
        <v>10.39</v>
      </c>
      <c r="F585" s="15" t="s">
        <v>10</v>
      </c>
      <c r="G585" s="16" t="s">
        <v>461</v>
      </c>
      <c r="H585" s="17" t="n">
        <f aca="false">H584+E585</f>
        <v>-5.41999999999997</v>
      </c>
    </row>
    <row r="586" customFormat="false" ht="27.75" hidden="false" customHeight="true" outlineLevel="0" collapsed="false">
      <c r="A586" s="11" t="n">
        <v>126</v>
      </c>
      <c r="B586" s="12" t="n">
        <v>44987</v>
      </c>
      <c r="C586" s="13" t="n">
        <v>38.5</v>
      </c>
      <c r="D586" s="13" t="n">
        <f aca="false">C586+E586</f>
        <v>42.08</v>
      </c>
      <c r="E586" s="14" t="n">
        <v>3.58</v>
      </c>
      <c r="F586" s="15" t="s">
        <v>10</v>
      </c>
      <c r="G586" s="16" t="s">
        <v>462</v>
      </c>
      <c r="H586" s="17" t="n">
        <f aca="false">H585+E586</f>
        <v>-1.83999999999997</v>
      </c>
    </row>
    <row r="587" customFormat="false" ht="15" hidden="false" customHeight="true" outlineLevel="0" collapsed="false">
      <c r="A587" s="4" t="n">
        <v>127</v>
      </c>
      <c r="B587" s="5" t="n">
        <v>44988</v>
      </c>
      <c r="C587" s="6" t="n">
        <v>23</v>
      </c>
      <c r="D587" s="6" t="n">
        <f aca="false">C587+E587</f>
        <v>10.39</v>
      </c>
      <c r="E587" s="7" t="n">
        <v>-12.61</v>
      </c>
      <c r="F587" s="8" t="s">
        <v>9</v>
      </c>
      <c r="G587" s="9" t="s">
        <v>463</v>
      </c>
      <c r="H587" s="10" t="n">
        <f aca="false">H586+E587</f>
        <v>-14.45</v>
      </c>
    </row>
    <row r="588" customFormat="false" ht="27.75" hidden="false" customHeight="true" outlineLevel="0" collapsed="false">
      <c r="A588" s="4" t="n">
        <v>128</v>
      </c>
      <c r="B588" s="5" t="n">
        <v>44989</v>
      </c>
      <c r="C588" s="6" t="n">
        <v>41.5</v>
      </c>
      <c r="D588" s="6" t="n">
        <f aca="false">C588+E588</f>
        <v>22.24</v>
      </c>
      <c r="E588" s="7" t="n">
        <v>-19.26</v>
      </c>
      <c r="F588" s="8" t="s">
        <v>9</v>
      </c>
      <c r="G588" s="9" t="s">
        <v>464</v>
      </c>
      <c r="H588" s="10" t="n">
        <f aca="false">H587+E588</f>
        <v>-33.71</v>
      </c>
    </row>
    <row r="589" customFormat="false" ht="41.25" hidden="false" customHeight="true" outlineLevel="0" collapsed="false">
      <c r="A589" s="11" t="n">
        <v>129</v>
      </c>
      <c r="B589" s="12" t="n">
        <v>44990</v>
      </c>
      <c r="C589" s="13" t="n">
        <v>30.5</v>
      </c>
      <c r="D589" s="13" t="n">
        <f aca="false">C589+E589</f>
        <v>75.86</v>
      </c>
      <c r="E589" s="14" t="n">
        <v>45.36</v>
      </c>
      <c r="F589" s="15" t="s">
        <v>10</v>
      </c>
      <c r="G589" s="16" t="s">
        <v>465</v>
      </c>
      <c r="H589" s="17" t="n">
        <f aca="false">H588+E589</f>
        <v>11.65</v>
      </c>
    </row>
    <row r="590" customFormat="false" ht="54.75" hidden="false" customHeight="true" outlineLevel="0" collapsed="false">
      <c r="A590" s="11" t="n">
        <v>130</v>
      </c>
      <c r="B590" s="12" t="n">
        <v>44991</v>
      </c>
      <c r="C590" s="13" t="n">
        <v>42</v>
      </c>
      <c r="D590" s="13" t="n">
        <f aca="false">C590+E590</f>
        <v>59.94</v>
      </c>
      <c r="E590" s="14" t="n">
        <v>17.94</v>
      </c>
      <c r="F590" s="15" t="s">
        <v>10</v>
      </c>
      <c r="G590" s="16" t="s">
        <v>466</v>
      </c>
      <c r="H590" s="17" t="n">
        <f aca="false">H589+E590</f>
        <v>29.59</v>
      </c>
    </row>
    <row r="591" customFormat="false" ht="41.25" hidden="false" customHeight="true" outlineLevel="0" collapsed="false">
      <c r="A591" s="4" t="n">
        <v>131</v>
      </c>
      <c r="B591" s="5" t="n">
        <v>44992</v>
      </c>
      <c r="C591" s="6" t="n">
        <v>33</v>
      </c>
      <c r="D591" s="6" t="n">
        <f aca="false">C591+E591</f>
        <v>29.64</v>
      </c>
      <c r="E591" s="7" t="n">
        <v>-3.36</v>
      </c>
      <c r="F591" s="8" t="s">
        <v>9</v>
      </c>
      <c r="G591" s="9" t="s">
        <v>467</v>
      </c>
      <c r="H591" s="10" t="n">
        <f aca="false">H590+E591</f>
        <v>26.23</v>
      </c>
    </row>
    <row r="592" customFormat="false" ht="15" hidden="false" customHeight="true" outlineLevel="0" collapsed="false">
      <c r="A592" s="4" t="n">
        <v>132</v>
      </c>
      <c r="B592" s="5" t="n">
        <v>44993</v>
      </c>
      <c r="C592" s="6" t="n">
        <v>31.5</v>
      </c>
      <c r="D592" s="6" t="n">
        <f aca="false">C592+E592</f>
        <v>15.4</v>
      </c>
      <c r="E592" s="7" t="n">
        <v>-16.1</v>
      </c>
      <c r="F592" s="8" t="s">
        <v>9</v>
      </c>
      <c r="G592" s="9" t="s">
        <v>468</v>
      </c>
      <c r="H592" s="10" t="n">
        <f aca="false">H591+E592</f>
        <v>10.13</v>
      </c>
    </row>
    <row r="593" customFormat="false" ht="27.75" hidden="false" customHeight="true" outlineLevel="0" collapsed="false">
      <c r="A593" s="4" t="n">
        <v>133</v>
      </c>
      <c r="B593" s="5" t="n">
        <v>44994</v>
      </c>
      <c r="C593" s="6" t="n">
        <v>34</v>
      </c>
      <c r="D593" s="6" t="n">
        <f aca="false">C593+E593</f>
        <v>18.36</v>
      </c>
      <c r="E593" s="7" t="n">
        <v>-15.64</v>
      </c>
      <c r="F593" s="8" t="s">
        <v>9</v>
      </c>
      <c r="G593" s="9" t="s">
        <v>469</v>
      </c>
      <c r="H593" s="10" t="n">
        <f aca="false">H592+E593</f>
        <v>-5.50999999999997</v>
      </c>
    </row>
    <row r="594" customFormat="false" ht="27.75" hidden="false" customHeight="true" outlineLevel="0" collapsed="false">
      <c r="A594" s="4" t="n">
        <v>134</v>
      </c>
      <c r="B594" s="5" t="n">
        <v>44995</v>
      </c>
      <c r="C594" s="6" t="n">
        <v>28</v>
      </c>
      <c r="D594" s="6" t="n">
        <f aca="false">C594+E594</f>
        <v>21.14</v>
      </c>
      <c r="E594" s="7" t="n">
        <v>-6.86</v>
      </c>
      <c r="F594" s="8" t="s">
        <v>9</v>
      </c>
      <c r="G594" s="9" t="s">
        <v>470</v>
      </c>
      <c r="H594" s="10" t="n">
        <f aca="false">H593+E594</f>
        <v>-12.37</v>
      </c>
    </row>
    <row r="595" customFormat="false" ht="27.75" hidden="false" customHeight="true" outlineLevel="0" collapsed="false">
      <c r="A595" s="4" t="n">
        <v>135</v>
      </c>
      <c r="B595" s="5" t="n">
        <v>44996</v>
      </c>
      <c r="C595" s="6" t="n">
        <v>32</v>
      </c>
      <c r="D595" s="6" t="n">
        <f aca="false">C595+E595</f>
        <v>23.05</v>
      </c>
      <c r="E595" s="7" t="n">
        <v>-8.95</v>
      </c>
      <c r="F595" s="8" t="s">
        <v>9</v>
      </c>
      <c r="G595" s="9" t="s">
        <v>471</v>
      </c>
      <c r="H595" s="10" t="n">
        <f aca="false">H594+E595</f>
        <v>-21.32</v>
      </c>
    </row>
    <row r="596" customFormat="false" ht="27.75" hidden="false" customHeight="true" outlineLevel="0" collapsed="false">
      <c r="A596" s="4" t="n">
        <v>136</v>
      </c>
      <c r="B596" s="5" t="n">
        <v>44997</v>
      </c>
      <c r="C596" s="6" t="n">
        <v>40.5</v>
      </c>
      <c r="D596" s="6" t="n">
        <f aca="false">C596+E596</f>
        <v>24.42</v>
      </c>
      <c r="E596" s="7" t="n">
        <v>-16.08</v>
      </c>
      <c r="F596" s="8" t="s">
        <v>9</v>
      </c>
      <c r="G596" s="9" t="s">
        <v>472</v>
      </c>
      <c r="H596" s="10" t="n">
        <f aca="false">H595+E596</f>
        <v>-37.4</v>
      </c>
    </row>
    <row r="597" customFormat="false" ht="15" hidden="false" customHeight="true" outlineLevel="0" collapsed="false">
      <c r="A597" s="4" t="n">
        <v>137</v>
      </c>
      <c r="B597" s="5" t="n">
        <v>44998</v>
      </c>
      <c r="C597" s="6" t="n">
        <v>29</v>
      </c>
      <c r="D597" s="6" t="n">
        <f aca="false">C597+E597</f>
        <v>6.98</v>
      </c>
      <c r="E597" s="7" t="n">
        <v>-22.02</v>
      </c>
      <c r="F597" s="8" t="s">
        <v>9</v>
      </c>
      <c r="G597" s="9" t="s">
        <v>473</v>
      </c>
      <c r="H597" s="10" t="n">
        <f aca="false">H596+E597</f>
        <v>-59.42</v>
      </c>
    </row>
    <row r="598" customFormat="false" ht="41.25" hidden="false" customHeight="true" outlineLevel="0" collapsed="false">
      <c r="A598" s="11" t="n">
        <v>138</v>
      </c>
      <c r="B598" s="12" t="n">
        <v>44999</v>
      </c>
      <c r="C598" s="13" t="n">
        <v>34.5</v>
      </c>
      <c r="D598" s="13" t="n">
        <f aca="false">C598+E598</f>
        <v>43.65</v>
      </c>
      <c r="E598" s="14" t="n">
        <v>9.15</v>
      </c>
      <c r="F598" s="15" t="s">
        <v>10</v>
      </c>
      <c r="G598" s="16" t="s">
        <v>474</v>
      </c>
      <c r="H598" s="17" t="n">
        <f aca="false">H597+E598</f>
        <v>-50.27</v>
      </c>
    </row>
    <row r="599" customFormat="false" ht="27.75" hidden="false" customHeight="true" outlineLevel="0" collapsed="false">
      <c r="A599" s="4" t="n">
        <v>139</v>
      </c>
      <c r="B599" s="5" t="n">
        <v>45000</v>
      </c>
      <c r="C599" s="6" t="n">
        <v>30.5</v>
      </c>
      <c r="D599" s="6" t="n">
        <f aca="false">C599+E599</f>
        <v>25.33</v>
      </c>
      <c r="E599" s="7" t="n">
        <v>-5.17</v>
      </c>
      <c r="F599" s="8" t="s">
        <v>9</v>
      </c>
      <c r="G599" s="9" t="s">
        <v>475</v>
      </c>
      <c r="H599" s="10" t="n">
        <f aca="false">H598+E599</f>
        <v>-55.44</v>
      </c>
    </row>
    <row r="600" customFormat="false" ht="41.25" hidden="false" customHeight="true" outlineLevel="0" collapsed="false">
      <c r="A600" s="11" t="n">
        <v>140</v>
      </c>
      <c r="B600" s="12" t="n">
        <v>45001</v>
      </c>
      <c r="C600" s="13" t="n">
        <v>32.5</v>
      </c>
      <c r="D600" s="13" t="n">
        <f aca="false">C600+E600</f>
        <v>55.56</v>
      </c>
      <c r="E600" s="14" t="n">
        <v>23.06</v>
      </c>
      <c r="F600" s="15" t="s">
        <v>10</v>
      </c>
      <c r="G600" s="16" t="s">
        <v>476</v>
      </c>
      <c r="H600" s="17" t="n">
        <f aca="false">H599+E600</f>
        <v>-32.38</v>
      </c>
    </row>
    <row r="601" customFormat="false" ht="41.25" hidden="false" customHeight="true" outlineLevel="0" collapsed="false">
      <c r="A601" s="11" t="n">
        <v>141</v>
      </c>
      <c r="B601" s="12" t="n">
        <v>45002</v>
      </c>
      <c r="C601" s="13" t="n">
        <v>23.5</v>
      </c>
      <c r="D601" s="13" t="n">
        <f aca="false">C601+E601</f>
        <v>51.2</v>
      </c>
      <c r="E601" s="14" t="n">
        <v>27.7</v>
      </c>
      <c r="F601" s="15" t="s">
        <v>10</v>
      </c>
      <c r="G601" s="16" t="s">
        <v>477</v>
      </c>
      <c r="H601" s="17" t="n">
        <f aca="false">H600+E601</f>
        <v>-4.67999999999998</v>
      </c>
    </row>
    <row r="602" customFormat="false" ht="41.25" hidden="false" customHeight="true" outlineLevel="0" collapsed="false">
      <c r="A602" s="11" t="n">
        <v>142</v>
      </c>
      <c r="B602" s="12" t="n">
        <v>45003</v>
      </c>
      <c r="C602" s="13" t="n">
        <v>32.5</v>
      </c>
      <c r="D602" s="13" t="n">
        <f aca="false">C602+E602</f>
        <v>34.06</v>
      </c>
      <c r="E602" s="14" t="n">
        <v>1.56</v>
      </c>
      <c r="F602" s="15" t="s">
        <v>10</v>
      </c>
      <c r="G602" s="16" t="s">
        <v>478</v>
      </c>
      <c r="H602" s="17" t="n">
        <f aca="false">H601+E602</f>
        <v>-3.11999999999998</v>
      </c>
    </row>
    <row r="603" customFormat="false" ht="27.75" hidden="false" customHeight="true" outlineLevel="0" collapsed="false">
      <c r="A603" s="4" t="n">
        <v>143</v>
      </c>
      <c r="B603" s="5" t="n">
        <v>45004</v>
      </c>
      <c r="C603" s="6" t="n">
        <v>26.8</v>
      </c>
      <c r="D603" s="6" t="n">
        <f aca="false">C603+E603</f>
        <v>21.88</v>
      </c>
      <c r="E603" s="7" t="n">
        <v>-4.92</v>
      </c>
      <c r="F603" s="8" t="s">
        <v>9</v>
      </c>
      <c r="G603" s="9" t="s">
        <v>479</v>
      </c>
      <c r="H603" s="10" t="n">
        <f aca="false">H602+E603</f>
        <v>-8.03999999999998</v>
      </c>
    </row>
    <row r="604" customFormat="false" ht="27.75" hidden="false" customHeight="true" outlineLevel="0" collapsed="false">
      <c r="A604" s="11" t="n">
        <v>144</v>
      </c>
      <c r="B604" s="12" t="n">
        <v>45005</v>
      </c>
      <c r="C604" s="13" t="n">
        <v>23.5</v>
      </c>
      <c r="D604" s="13" t="n">
        <f aca="false">C604+E604</f>
        <v>45.18</v>
      </c>
      <c r="E604" s="14" t="n">
        <v>21.68</v>
      </c>
      <c r="F604" s="15" t="s">
        <v>10</v>
      </c>
      <c r="G604" s="16" t="s">
        <v>480</v>
      </c>
      <c r="H604" s="17" t="n">
        <f aca="false">H603+E604</f>
        <v>13.64</v>
      </c>
    </row>
    <row r="605" customFormat="false" ht="27.75" hidden="false" customHeight="true" outlineLevel="0" collapsed="false">
      <c r="A605" s="4" t="n">
        <v>145</v>
      </c>
      <c r="B605" s="5" t="n">
        <v>45006</v>
      </c>
      <c r="C605" s="6" t="n">
        <v>28.5</v>
      </c>
      <c r="D605" s="6" t="n">
        <f aca="false">C605+E605</f>
        <v>22.06</v>
      </c>
      <c r="E605" s="7" t="n">
        <v>-6.44</v>
      </c>
      <c r="F605" s="8" t="s">
        <v>9</v>
      </c>
      <c r="G605" s="9" t="s">
        <v>481</v>
      </c>
      <c r="H605" s="10" t="n">
        <f aca="false">H604+E605</f>
        <v>7.20000000000002</v>
      </c>
    </row>
    <row r="606" customFormat="false" ht="15" hidden="false" customHeight="true" outlineLevel="0" collapsed="false">
      <c r="A606" s="4" t="n">
        <v>146</v>
      </c>
      <c r="B606" s="5" t="n">
        <v>45007</v>
      </c>
      <c r="C606" s="6" t="n">
        <v>27.5</v>
      </c>
      <c r="D606" s="6" t="n">
        <f aca="false">C606+E606</f>
        <v>9.18</v>
      </c>
      <c r="E606" s="7" t="n">
        <v>-18.32</v>
      </c>
      <c r="F606" s="8" t="s">
        <v>9</v>
      </c>
      <c r="G606" s="9" t="s">
        <v>482</v>
      </c>
      <c r="H606" s="10" t="n">
        <f aca="false">H605+E606</f>
        <v>-11.12</v>
      </c>
    </row>
    <row r="607" customFormat="false" ht="54.75" hidden="false" customHeight="true" outlineLevel="0" collapsed="false">
      <c r="A607" s="11" t="n">
        <v>147</v>
      </c>
      <c r="B607" s="12" t="n">
        <v>45008</v>
      </c>
      <c r="C607" s="13" t="n">
        <v>41</v>
      </c>
      <c r="D607" s="13" t="n">
        <f aca="false">C607+E607</f>
        <v>55.34</v>
      </c>
      <c r="E607" s="14" t="n">
        <v>14.34</v>
      </c>
      <c r="F607" s="15" t="s">
        <v>10</v>
      </c>
      <c r="G607" s="16" t="s">
        <v>483</v>
      </c>
      <c r="H607" s="17" t="n">
        <f aca="false">H606+E607</f>
        <v>3.22000000000002</v>
      </c>
    </row>
    <row r="608" customFormat="false" ht="15" hidden="false" customHeight="true" outlineLevel="0" collapsed="false">
      <c r="A608" s="4" t="n">
        <v>148</v>
      </c>
      <c r="B608" s="5" t="n">
        <v>45009</v>
      </c>
      <c r="C608" s="6" t="n">
        <v>17.5</v>
      </c>
      <c r="D608" s="6" t="n">
        <f aca="false">C608+E608</f>
        <v>5.89</v>
      </c>
      <c r="E608" s="7" t="n">
        <v>-11.61</v>
      </c>
      <c r="F608" s="8" t="s">
        <v>9</v>
      </c>
      <c r="G608" s="9" t="s">
        <v>484</v>
      </c>
      <c r="H608" s="10" t="n">
        <f aca="false">H607+E608</f>
        <v>-8.38999999999998</v>
      </c>
    </row>
    <row r="609" customFormat="false" ht="27.75" hidden="false" customHeight="true" outlineLevel="0" collapsed="false">
      <c r="A609" s="4" t="n">
        <v>149</v>
      </c>
      <c r="B609" s="5" t="n">
        <v>45010</v>
      </c>
      <c r="C609" s="6" t="n">
        <v>39.5</v>
      </c>
      <c r="D609" s="6" t="n">
        <f aca="false">C609+E609</f>
        <v>13.3</v>
      </c>
      <c r="E609" s="7" t="n">
        <v>-26.2</v>
      </c>
      <c r="F609" s="8" t="s">
        <v>9</v>
      </c>
      <c r="G609" s="9" t="s">
        <v>485</v>
      </c>
      <c r="H609" s="10" t="n">
        <f aca="false">H608+E609</f>
        <v>-34.59</v>
      </c>
    </row>
    <row r="610" customFormat="false" ht="54.75" hidden="false" customHeight="true" outlineLevel="0" collapsed="false">
      <c r="A610" s="11" t="n">
        <v>150</v>
      </c>
      <c r="B610" s="12" t="n">
        <v>45011</v>
      </c>
      <c r="C610" s="13" t="n">
        <v>23</v>
      </c>
      <c r="D610" s="13" t="n">
        <f aca="false">C610+E610</f>
        <v>82.03</v>
      </c>
      <c r="E610" s="14" t="n">
        <v>59.03</v>
      </c>
      <c r="F610" s="15" t="s">
        <v>10</v>
      </c>
      <c r="G610" s="16" t="s">
        <v>486</v>
      </c>
      <c r="H610" s="17" t="n">
        <f aca="false">H609+E610</f>
        <v>24.44</v>
      </c>
    </row>
    <row r="611" customFormat="false" ht="15" hidden="false" customHeight="true" outlineLevel="0" collapsed="false">
      <c r="A611" s="4" t="n">
        <v>151</v>
      </c>
      <c r="B611" s="5" t="n">
        <v>45012</v>
      </c>
      <c r="C611" s="6" t="n">
        <v>31.5</v>
      </c>
      <c r="D611" s="6" t="n">
        <f aca="false">C611+E611</f>
        <v>0</v>
      </c>
      <c r="E611" s="7" t="n">
        <v>-31.5</v>
      </c>
      <c r="F611" s="8" t="s">
        <v>9</v>
      </c>
      <c r="G611" s="9"/>
      <c r="H611" s="10" t="n">
        <f aca="false">H610+E611</f>
        <v>-7.05999999999998</v>
      </c>
    </row>
    <row r="612" customFormat="false" ht="15" hidden="false" customHeight="true" outlineLevel="0" collapsed="false">
      <c r="A612" s="4" t="n">
        <v>152</v>
      </c>
      <c r="B612" s="5" t="n">
        <v>45013</v>
      </c>
      <c r="C612" s="6" t="n">
        <v>26</v>
      </c>
      <c r="D612" s="6" t="n">
        <f aca="false">C612+E612</f>
        <v>11.92</v>
      </c>
      <c r="E612" s="7" t="n">
        <v>-14.08</v>
      </c>
      <c r="F612" s="8" t="s">
        <v>9</v>
      </c>
      <c r="G612" s="9" t="s">
        <v>487</v>
      </c>
      <c r="H612" s="10" t="n">
        <f aca="false">H611+E612</f>
        <v>-21.14</v>
      </c>
    </row>
    <row r="613" customFormat="false" ht="54.75" hidden="false" customHeight="true" outlineLevel="0" collapsed="false">
      <c r="A613" s="11" t="n">
        <v>153</v>
      </c>
      <c r="B613" s="12" t="n">
        <v>45014</v>
      </c>
      <c r="C613" s="13" t="n">
        <v>27</v>
      </c>
      <c r="D613" s="13" t="n">
        <f aca="false">C613+E613</f>
        <v>49.92</v>
      </c>
      <c r="E613" s="14" t="n">
        <v>22.92</v>
      </c>
      <c r="F613" s="15" t="s">
        <v>10</v>
      </c>
      <c r="G613" s="16" t="s">
        <v>488</v>
      </c>
      <c r="H613" s="17" t="n">
        <f aca="false">H612+E613</f>
        <v>1.78000000000002</v>
      </c>
    </row>
    <row r="614" customFormat="false" ht="54.75" hidden="false" customHeight="true" outlineLevel="0" collapsed="false">
      <c r="A614" s="11" t="n">
        <v>154</v>
      </c>
      <c r="B614" s="12" t="n">
        <v>45015</v>
      </c>
      <c r="C614" s="13" t="n">
        <v>36</v>
      </c>
      <c r="D614" s="13" t="n">
        <f aca="false">C614+E614</f>
        <v>39.84</v>
      </c>
      <c r="E614" s="14" t="n">
        <v>3.84</v>
      </c>
      <c r="F614" s="15" t="s">
        <v>10</v>
      </c>
      <c r="G614" s="16" t="s">
        <v>489</v>
      </c>
      <c r="H614" s="17" t="n">
        <f aca="false">H613+E614</f>
        <v>5.62000000000002</v>
      </c>
    </row>
    <row r="615" customFormat="false" ht="27.75" hidden="false" customHeight="true" outlineLevel="0" collapsed="false">
      <c r="A615" s="11" t="n">
        <v>155</v>
      </c>
      <c r="B615" s="12" t="n">
        <v>45016</v>
      </c>
      <c r="C615" s="13" t="n">
        <v>11.5</v>
      </c>
      <c r="D615" s="13" t="n">
        <f aca="false">C615+E615</f>
        <v>30.12</v>
      </c>
      <c r="E615" s="14" t="n">
        <v>18.62</v>
      </c>
      <c r="F615" s="15" t="s">
        <v>10</v>
      </c>
      <c r="G615" s="16" t="s">
        <v>490</v>
      </c>
      <c r="H615" s="17" t="n">
        <f aca="false">H614+E615</f>
        <v>24.24</v>
      </c>
    </row>
    <row r="616" customFormat="false" ht="27.75" hidden="false" customHeight="true" outlineLevel="0" collapsed="false">
      <c r="A616" s="4" t="n">
        <v>156</v>
      </c>
      <c r="B616" s="5" t="n">
        <v>45017</v>
      </c>
      <c r="C616" s="6" t="n">
        <v>41.5</v>
      </c>
      <c r="D616" s="6" t="n">
        <f aca="false">C616+E616</f>
        <v>37.15</v>
      </c>
      <c r="E616" s="7" t="n">
        <v>-4.35</v>
      </c>
      <c r="F616" s="8" t="s">
        <v>9</v>
      </c>
      <c r="G616" s="9" t="s">
        <v>491</v>
      </c>
      <c r="H616" s="10" t="n">
        <f aca="false">H615+E616</f>
        <v>19.89</v>
      </c>
    </row>
    <row r="617" customFormat="false" ht="15" hidden="false" customHeight="true" outlineLevel="0" collapsed="false">
      <c r="A617" s="4" t="n">
        <v>157</v>
      </c>
      <c r="B617" s="5" t="n">
        <v>45018</v>
      </c>
      <c r="C617" s="6" t="n">
        <v>8.5</v>
      </c>
      <c r="D617" s="6" t="n">
        <f aca="false">C617+E617</f>
        <v>0</v>
      </c>
      <c r="E617" s="7" t="n">
        <v>-8.5</v>
      </c>
      <c r="F617" s="8" t="s">
        <v>9</v>
      </c>
      <c r="G617" s="9"/>
      <c r="H617" s="10" t="n">
        <f aca="false">H616+E617</f>
        <v>11.39</v>
      </c>
    </row>
    <row r="618" customFormat="false" ht="41.25" hidden="false" customHeight="true" outlineLevel="0" collapsed="false">
      <c r="A618" s="11" t="n">
        <v>158</v>
      </c>
      <c r="B618" s="12" t="n">
        <v>45019</v>
      </c>
      <c r="C618" s="13" t="n">
        <v>37</v>
      </c>
      <c r="D618" s="13" t="n">
        <f aca="false">C618+E618</f>
        <v>44.89</v>
      </c>
      <c r="E618" s="14" t="n">
        <v>7.89</v>
      </c>
      <c r="F618" s="15" t="s">
        <v>10</v>
      </c>
      <c r="G618" s="16" t="s">
        <v>492</v>
      </c>
      <c r="H618" s="17" t="n">
        <f aca="false">H617+E618</f>
        <v>19.28</v>
      </c>
    </row>
    <row r="619" customFormat="false" ht="54.75" hidden="false" customHeight="true" outlineLevel="0" collapsed="false">
      <c r="A619" s="11" t="n">
        <v>159</v>
      </c>
      <c r="B619" s="12" t="n">
        <v>45021</v>
      </c>
      <c r="C619" s="13" t="n">
        <v>44.5</v>
      </c>
      <c r="D619" s="13" t="n">
        <f aca="false">C619+E619</f>
        <v>68.44</v>
      </c>
      <c r="E619" s="14" t="n">
        <v>23.94</v>
      </c>
      <c r="F619" s="15" t="s">
        <v>10</v>
      </c>
      <c r="G619" s="16" t="s">
        <v>493</v>
      </c>
      <c r="H619" s="17" t="n">
        <f aca="false">H618+E619</f>
        <v>43.22</v>
      </c>
    </row>
    <row r="620" customFormat="false" ht="15" hidden="false" customHeight="true" outlineLevel="0" collapsed="false">
      <c r="A620" s="4" t="n">
        <v>160</v>
      </c>
      <c r="B620" s="5" t="n">
        <v>45022</v>
      </c>
      <c r="C620" s="6" t="n">
        <v>31</v>
      </c>
      <c r="D620" s="6" t="n">
        <f aca="false">C620+E620</f>
        <v>12</v>
      </c>
      <c r="E620" s="7" t="n">
        <v>-19</v>
      </c>
      <c r="F620" s="8" t="s">
        <v>9</v>
      </c>
      <c r="G620" s="9" t="s">
        <v>494</v>
      </c>
      <c r="H620" s="10" t="n">
        <f aca="false">H619+E620</f>
        <v>24.22</v>
      </c>
    </row>
    <row r="621" customFormat="false" ht="15" hidden="false" customHeight="true" outlineLevel="0" collapsed="false">
      <c r="A621" s="4" t="n">
        <v>161</v>
      </c>
      <c r="B621" s="5" t="n">
        <v>45023</v>
      </c>
      <c r="C621" s="6" t="n">
        <v>14.5</v>
      </c>
      <c r="D621" s="6" t="n">
        <f aca="false">C621+E621</f>
        <v>12.4</v>
      </c>
      <c r="E621" s="7" t="n">
        <v>-2.1</v>
      </c>
      <c r="F621" s="8" t="s">
        <v>9</v>
      </c>
      <c r="G621" s="9" t="s">
        <v>495</v>
      </c>
      <c r="H621" s="10" t="n">
        <f aca="false">H620+E621</f>
        <v>22.12</v>
      </c>
    </row>
    <row r="622" customFormat="false" ht="15" hidden="false" customHeight="true" outlineLevel="0" collapsed="false">
      <c r="A622" s="4" t="n">
        <v>162</v>
      </c>
      <c r="B622" s="5" t="n">
        <v>45024</v>
      </c>
      <c r="C622" s="6" t="n">
        <v>17.5</v>
      </c>
      <c r="D622" s="6" t="n">
        <f aca="false">C622+E622</f>
        <v>14.5</v>
      </c>
      <c r="E622" s="7" t="n">
        <v>-3</v>
      </c>
      <c r="F622" s="8" t="s">
        <v>9</v>
      </c>
      <c r="G622" s="9" t="s">
        <v>496</v>
      </c>
      <c r="H622" s="10" t="n">
        <f aca="false">H621+E622</f>
        <v>19.12</v>
      </c>
    </row>
    <row r="623" customFormat="false" ht="15" hidden="false" customHeight="true" outlineLevel="0" collapsed="false">
      <c r="A623" s="4" t="n">
        <v>163</v>
      </c>
      <c r="B623" s="5" t="n">
        <v>45025</v>
      </c>
      <c r="C623" s="6" t="n">
        <v>6</v>
      </c>
      <c r="D623" s="6" t="n">
        <f aca="false">C623+E623</f>
        <v>0</v>
      </c>
      <c r="E623" s="7" t="n">
        <v>-6</v>
      </c>
      <c r="F623" s="8" t="s">
        <v>9</v>
      </c>
      <c r="G623" s="9"/>
      <c r="H623" s="10" t="n">
        <f aca="false">H622+E623</f>
        <v>13.12</v>
      </c>
    </row>
    <row r="624" customFormat="false" ht="27.75" hidden="false" customHeight="true" outlineLevel="0" collapsed="false">
      <c r="A624" s="11" t="n">
        <v>164</v>
      </c>
      <c r="B624" s="12" t="n">
        <v>45026</v>
      </c>
      <c r="C624" s="13" t="n">
        <v>15</v>
      </c>
      <c r="D624" s="13" t="n">
        <f aca="false">C624+E624</f>
        <v>15.35</v>
      </c>
      <c r="E624" s="14" t="n">
        <v>0.35</v>
      </c>
      <c r="F624" s="15" t="s">
        <v>10</v>
      </c>
      <c r="G624" s="16" t="s">
        <v>497</v>
      </c>
      <c r="H624" s="17" t="n">
        <f aca="false">H623+E624</f>
        <v>13.47</v>
      </c>
    </row>
    <row r="625" customFormat="false" ht="41.25" hidden="false" customHeight="true" outlineLevel="0" collapsed="false">
      <c r="A625" s="11" t="n">
        <v>165</v>
      </c>
      <c r="B625" s="12" t="n">
        <v>45028</v>
      </c>
      <c r="C625" s="13" t="n">
        <v>21</v>
      </c>
      <c r="D625" s="13" t="n">
        <f aca="false">C625+E625</f>
        <v>66.04</v>
      </c>
      <c r="E625" s="14" t="n">
        <v>45.04</v>
      </c>
      <c r="F625" s="15" t="s">
        <v>10</v>
      </c>
      <c r="G625" s="16" t="s">
        <v>498</v>
      </c>
      <c r="H625" s="17" t="n">
        <f aca="false">H624+E625</f>
        <v>58.51</v>
      </c>
    </row>
    <row r="626" customFormat="false" ht="27.75" hidden="false" customHeight="true" outlineLevel="0" collapsed="false">
      <c r="A626" s="11" t="n">
        <v>166</v>
      </c>
      <c r="B626" s="12" t="n">
        <v>45031</v>
      </c>
      <c r="C626" s="13" t="n">
        <v>10</v>
      </c>
      <c r="D626" s="13" t="n">
        <f aca="false">C626+E626</f>
        <v>27.49</v>
      </c>
      <c r="E626" s="14" t="n">
        <v>17.49</v>
      </c>
      <c r="F626" s="15" t="s">
        <v>10</v>
      </c>
      <c r="G626" s="16" t="s">
        <v>499</v>
      </c>
      <c r="H626" s="17" t="n">
        <f aca="false">H625+E626</f>
        <v>76</v>
      </c>
    </row>
    <row r="627" customFormat="false" ht="27.75" hidden="false" customHeight="true" outlineLevel="0" collapsed="false">
      <c r="A627" s="4" t="n">
        <v>167</v>
      </c>
      <c r="B627" s="5" t="n">
        <v>45032</v>
      </c>
      <c r="C627" s="6" t="n">
        <v>27</v>
      </c>
      <c r="D627" s="6" t="n">
        <f aca="false">C627+E627</f>
        <v>26.05</v>
      </c>
      <c r="E627" s="7" t="n">
        <v>-0.95</v>
      </c>
      <c r="F627" s="8" t="s">
        <v>9</v>
      </c>
      <c r="G627" s="9" t="s">
        <v>500</v>
      </c>
      <c r="H627" s="10" t="n">
        <f aca="false">H626+E627</f>
        <v>75.05</v>
      </c>
    </row>
    <row r="628" customFormat="false" ht="15" hidden="false" customHeight="true" outlineLevel="0" collapsed="false">
      <c r="A628" s="4" t="n">
        <v>168</v>
      </c>
      <c r="B628" s="5" t="n">
        <v>45033</v>
      </c>
      <c r="C628" s="6" t="n">
        <v>3</v>
      </c>
      <c r="D628" s="6" t="n">
        <f aca="false">C628+E628</f>
        <v>0</v>
      </c>
      <c r="E628" s="7" t="n">
        <v>-3</v>
      </c>
      <c r="F628" s="8" t="s">
        <v>9</v>
      </c>
      <c r="G628" s="9"/>
      <c r="H628" s="10" t="n">
        <f aca="false">H627+E628</f>
        <v>72.05</v>
      </c>
    </row>
    <row r="629" customFormat="false" ht="15" hidden="false" customHeight="true" outlineLevel="0" collapsed="false">
      <c r="A629" s="11" t="n">
        <v>169</v>
      </c>
      <c r="B629" s="12" t="n">
        <v>45034</v>
      </c>
      <c r="C629" s="13" t="n">
        <v>8.5</v>
      </c>
      <c r="D629" s="13" t="n">
        <f aca="false">C629+E629</f>
        <v>12</v>
      </c>
      <c r="E629" s="14" t="n">
        <v>3.5</v>
      </c>
      <c r="F629" s="15" t="s">
        <v>10</v>
      </c>
      <c r="G629" s="16" t="s">
        <v>501</v>
      </c>
      <c r="H629" s="17" t="n">
        <f aca="false">H628+E629</f>
        <v>75.55</v>
      </c>
    </row>
    <row r="630" customFormat="false" ht="41.25" hidden="false" customHeight="true" outlineLevel="0" collapsed="false">
      <c r="A630" s="11" t="n">
        <v>170</v>
      </c>
      <c r="B630" s="12" t="n">
        <v>45035</v>
      </c>
      <c r="C630" s="13" t="n">
        <v>27</v>
      </c>
      <c r="D630" s="13" t="n">
        <f aca="false">C630+E630</f>
        <v>36.6</v>
      </c>
      <c r="E630" s="14" t="n">
        <v>9.6</v>
      </c>
      <c r="F630" s="15" t="s">
        <v>10</v>
      </c>
      <c r="G630" s="16" t="s">
        <v>502</v>
      </c>
      <c r="H630" s="17" t="n">
        <f aca="false">H629+E630</f>
        <v>85.15</v>
      </c>
    </row>
    <row r="631" customFormat="false" ht="15" hidden="false" customHeight="true" outlineLevel="0" collapsed="false">
      <c r="A631" s="4" t="n">
        <v>171</v>
      </c>
      <c r="B631" s="5" t="n">
        <v>45036</v>
      </c>
      <c r="C631" s="6" t="n">
        <v>18.5</v>
      </c>
      <c r="D631" s="6" t="n">
        <f aca="false">C631+E631</f>
        <v>12.6</v>
      </c>
      <c r="E631" s="7" t="n">
        <v>-5.9</v>
      </c>
      <c r="F631" s="8" t="s">
        <v>9</v>
      </c>
      <c r="G631" s="9" t="s">
        <v>503</v>
      </c>
      <c r="H631" s="10" t="n">
        <f aca="false">H630+E631</f>
        <v>79.25</v>
      </c>
    </row>
    <row r="632" customFormat="false" ht="15" hidden="false" customHeight="true" outlineLevel="0" collapsed="false">
      <c r="A632" s="4" t="n">
        <v>172</v>
      </c>
      <c r="B632" s="5" t="n">
        <v>45037</v>
      </c>
      <c r="C632" s="6" t="n">
        <v>16</v>
      </c>
      <c r="D632" s="6" t="n">
        <f aca="false">C632+E632</f>
        <v>0</v>
      </c>
      <c r="E632" s="7" t="n">
        <v>-16</v>
      </c>
      <c r="F632" s="8" t="s">
        <v>9</v>
      </c>
      <c r="G632" s="9"/>
      <c r="H632" s="10" t="n">
        <f aca="false">H631+E632</f>
        <v>63.25</v>
      </c>
    </row>
    <row r="633" customFormat="false" ht="15" hidden="false" customHeight="true" outlineLevel="0" collapsed="false">
      <c r="A633" s="4" t="n">
        <v>173</v>
      </c>
      <c r="B633" s="5" t="n">
        <v>45038</v>
      </c>
      <c r="C633" s="6" t="n">
        <v>19.5</v>
      </c>
      <c r="D633" s="6" t="n">
        <f aca="false">C633+E633</f>
        <v>5.6</v>
      </c>
      <c r="E633" s="7" t="n">
        <v>-13.9</v>
      </c>
      <c r="F633" s="8" t="s">
        <v>9</v>
      </c>
      <c r="G633" s="9" t="s">
        <v>504</v>
      </c>
      <c r="H633" s="10" t="n">
        <f aca="false">H632+E633</f>
        <v>49.35</v>
      </c>
    </row>
    <row r="634" customFormat="false" ht="15" hidden="false" customHeight="true" outlineLevel="0" collapsed="false">
      <c r="A634" s="4" t="n">
        <v>174</v>
      </c>
      <c r="B634" s="5" t="n">
        <v>45039</v>
      </c>
      <c r="C634" s="6" t="n">
        <v>17.5</v>
      </c>
      <c r="D634" s="6" t="n">
        <f aca="false">C634+E634</f>
        <v>0</v>
      </c>
      <c r="E634" s="7" t="n">
        <v>-17.5</v>
      </c>
      <c r="F634" s="8" t="s">
        <v>9</v>
      </c>
      <c r="G634" s="9"/>
      <c r="H634" s="10" t="n">
        <f aca="false">H633+E634</f>
        <v>31.85</v>
      </c>
    </row>
    <row r="635" customFormat="false" ht="27.75" hidden="false" customHeight="true" outlineLevel="0" collapsed="false">
      <c r="A635" s="11" t="n">
        <v>175</v>
      </c>
      <c r="B635" s="12" t="n">
        <v>45040</v>
      </c>
      <c r="C635" s="13" t="n">
        <v>22.5</v>
      </c>
      <c r="D635" s="13" t="n">
        <f aca="false">C635+E635</f>
        <v>25.59</v>
      </c>
      <c r="E635" s="14" t="n">
        <v>3.09</v>
      </c>
      <c r="F635" s="15" t="s">
        <v>10</v>
      </c>
      <c r="G635" s="16" t="s">
        <v>505</v>
      </c>
      <c r="H635" s="17" t="n">
        <f aca="false">H634+E635</f>
        <v>34.94</v>
      </c>
    </row>
    <row r="636" customFormat="false" ht="27.75" hidden="false" customHeight="true" outlineLevel="0" collapsed="false">
      <c r="A636" s="11" t="n">
        <v>176</v>
      </c>
      <c r="B636" s="12" t="n">
        <v>45041</v>
      </c>
      <c r="C636" s="13" t="n">
        <v>15.5</v>
      </c>
      <c r="D636" s="13" t="n">
        <f aca="false">C636+E636</f>
        <v>19.12</v>
      </c>
      <c r="E636" s="14" t="n">
        <v>3.62</v>
      </c>
      <c r="F636" s="15" t="s">
        <v>10</v>
      </c>
      <c r="G636" s="16" t="s">
        <v>506</v>
      </c>
      <c r="H636" s="17" t="n">
        <f aca="false">H635+E636</f>
        <v>38.56</v>
      </c>
    </row>
    <row r="637" customFormat="false" ht="54.75" hidden="false" customHeight="true" outlineLevel="0" collapsed="false">
      <c r="A637" s="11" t="n">
        <v>177</v>
      </c>
      <c r="B637" s="12" t="n">
        <v>45042</v>
      </c>
      <c r="C637" s="13" t="n">
        <v>21.5</v>
      </c>
      <c r="D637" s="13" t="n">
        <f aca="false">C637+E637</f>
        <v>73.41</v>
      </c>
      <c r="E637" s="14" t="n">
        <v>51.91</v>
      </c>
      <c r="F637" s="15" t="s">
        <v>10</v>
      </c>
      <c r="G637" s="16" t="s">
        <v>507</v>
      </c>
      <c r="H637" s="17" t="n">
        <f aca="false">H636+E637</f>
        <v>90.47</v>
      </c>
    </row>
    <row r="638" customFormat="false" ht="27.75" hidden="false" customHeight="true" outlineLevel="0" collapsed="false">
      <c r="A638" s="11" t="n">
        <v>178</v>
      </c>
      <c r="B638" s="12" t="n">
        <v>45043</v>
      </c>
      <c r="C638" s="13" t="n">
        <v>23.5</v>
      </c>
      <c r="D638" s="13" t="n">
        <f aca="false">C638+E638</f>
        <v>33.51</v>
      </c>
      <c r="E638" s="14" t="n">
        <v>10.01</v>
      </c>
      <c r="F638" s="15" t="s">
        <v>10</v>
      </c>
      <c r="G638" s="16" t="s">
        <v>508</v>
      </c>
      <c r="H638" s="17" t="n">
        <f aca="false">H637+E638</f>
        <v>100.48</v>
      </c>
    </row>
    <row r="639" customFormat="false" ht="15" hidden="false" customHeight="true" outlineLevel="0" collapsed="false">
      <c r="A639" s="4" t="n">
        <v>179</v>
      </c>
      <c r="B639" s="5" t="n">
        <v>45044</v>
      </c>
      <c r="C639" s="6" t="n">
        <v>9</v>
      </c>
      <c r="D639" s="6" t="n">
        <f aca="false">C639+E639</f>
        <v>6.15</v>
      </c>
      <c r="E639" s="7" t="n">
        <v>-2.85</v>
      </c>
      <c r="F639" s="8" t="s">
        <v>9</v>
      </c>
      <c r="G639" s="9"/>
      <c r="H639" s="10" t="n">
        <f aca="false">H638+E639</f>
        <v>97.63</v>
      </c>
    </row>
    <row r="640" customFormat="false" ht="15" hidden="false" customHeight="true" outlineLevel="0" collapsed="false">
      <c r="A640" s="4" t="n">
        <v>180</v>
      </c>
      <c r="B640" s="5" t="n">
        <v>45045</v>
      </c>
      <c r="C640" s="6" t="n">
        <v>14.5</v>
      </c>
      <c r="D640" s="6" t="n">
        <f aca="false">C640+E640</f>
        <v>12.37</v>
      </c>
      <c r="E640" s="7" t="n">
        <v>-2.13</v>
      </c>
      <c r="F640" s="8" t="s">
        <v>9</v>
      </c>
      <c r="G640" s="9" t="s">
        <v>509</v>
      </c>
      <c r="H640" s="10" t="n">
        <f aca="false">H639+E640</f>
        <v>95.5</v>
      </c>
    </row>
    <row r="641" customFormat="false" ht="27.75" hidden="false" customHeight="true" outlineLevel="0" collapsed="false">
      <c r="A641" s="11" t="n">
        <v>181</v>
      </c>
      <c r="B641" s="12" t="n">
        <v>45046</v>
      </c>
      <c r="C641" s="13" t="n">
        <v>11</v>
      </c>
      <c r="D641" s="13" t="n">
        <f aca="false">C641+E641</f>
        <v>16.05</v>
      </c>
      <c r="E641" s="14" t="n">
        <v>5.05</v>
      </c>
      <c r="F641" s="15" t="s">
        <v>10</v>
      </c>
      <c r="G641" s="16" t="s">
        <v>510</v>
      </c>
      <c r="H641" s="17" t="n">
        <f aca="false">H640+E641</f>
        <v>100.55</v>
      </c>
    </row>
    <row r="642" customFormat="false" ht="27.75" hidden="false" customHeight="true" outlineLevel="0" collapsed="false">
      <c r="A642" s="4" t="n">
        <v>182</v>
      </c>
      <c r="B642" s="5" t="n">
        <v>45047</v>
      </c>
      <c r="C642" s="6" t="n">
        <v>15.5</v>
      </c>
      <c r="D642" s="6" t="n">
        <f aca="false">C642+E642</f>
        <v>12.69</v>
      </c>
      <c r="E642" s="7" t="n">
        <v>-2.81</v>
      </c>
      <c r="F642" s="8" t="s">
        <v>9</v>
      </c>
      <c r="G642" s="9" t="s">
        <v>511</v>
      </c>
      <c r="H642" s="10" t="n">
        <f aca="false">H641+E642</f>
        <v>97.74</v>
      </c>
    </row>
    <row r="643" customFormat="false" ht="15" hidden="false" customHeight="true" outlineLevel="0" collapsed="false">
      <c r="A643" s="4" t="n">
        <v>183</v>
      </c>
      <c r="B643" s="5" t="n">
        <v>45048</v>
      </c>
      <c r="C643" s="6" t="n">
        <v>18.5</v>
      </c>
      <c r="D643" s="6" t="n">
        <f aca="false">C643+E643</f>
        <v>13.82</v>
      </c>
      <c r="E643" s="7" t="n">
        <v>-4.68</v>
      </c>
      <c r="F643" s="8" t="s">
        <v>9</v>
      </c>
      <c r="G643" s="9" t="s">
        <v>512</v>
      </c>
      <c r="H643" s="10" t="n">
        <f aca="false">H642+E643</f>
        <v>93.06</v>
      </c>
    </row>
    <row r="644" customFormat="false" ht="15" hidden="false" customHeight="true" outlineLevel="0" collapsed="false">
      <c r="A644" s="4" t="n">
        <v>184</v>
      </c>
      <c r="B644" s="5" t="n">
        <v>45049</v>
      </c>
      <c r="C644" s="6" t="n">
        <v>10.5</v>
      </c>
      <c r="D644" s="6" t="n">
        <f aca="false">C644+E644</f>
        <v>0</v>
      </c>
      <c r="E644" s="7" t="n">
        <v>-10.5</v>
      </c>
      <c r="F644" s="8" t="s">
        <v>9</v>
      </c>
      <c r="G644" s="9"/>
      <c r="H644" s="10" t="n">
        <f aca="false">H643+E644</f>
        <v>82.56</v>
      </c>
    </row>
    <row r="645" customFormat="false" ht="15" hidden="false" customHeight="true" outlineLevel="0" collapsed="false">
      <c r="A645" s="11" t="n">
        <v>185</v>
      </c>
      <c r="B645" s="12" t="n">
        <v>45050</v>
      </c>
      <c r="C645" s="13" t="n">
        <v>9</v>
      </c>
      <c r="D645" s="13" t="n">
        <f aca="false">C645+E645</f>
        <v>12.08</v>
      </c>
      <c r="E645" s="14" t="n">
        <v>3.08</v>
      </c>
      <c r="F645" s="15" t="s">
        <v>10</v>
      </c>
      <c r="G645" s="16" t="s">
        <v>513</v>
      </c>
      <c r="H645" s="17" t="n">
        <f aca="false">H644+E645</f>
        <v>85.64</v>
      </c>
    </row>
    <row r="646" customFormat="false" ht="15" hidden="false" customHeight="true" outlineLevel="0" collapsed="false">
      <c r="A646" s="11" t="n">
        <v>186</v>
      </c>
      <c r="B646" s="12" t="n">
        <v>45051</v>
      </c>
      <c r="C646" s="13" t="n">
        <v>9</v>
      </c>
      <c r="D646" s="13" t="n">
        <f aca="false">C646+E646</f>
        <v>24</v>
      </c>
      <c r="E646" s="14" t="n">
        <v>15</v>
      </c>
      <c r="F646" s="15" t="s">
        <v>10</v>
      </c>
      <c r="G646" s="16" t="s">
        <v>514</v>
      </c>
      <c r="H646" s="17" t="n">
        <f aca="false">H645+E646</f>
        <v>100.64</v>
      </c>
    </row>
    <row r="647" customFormat="false" ht="41.25" hidden="false" customHeight="true" outlineLevel="0" collapsed="false">
      <c r="A647" s="11" t="n">
        <v>187</v>
      </c>
      <c r="B647" s="12" t="n">
        <v>45052</v>
      </c>
      <c r="C647" s="13" t="n">
        <v>15.5</v>
      </c>
      <c r="D647" s="13" t="n">
        <f aca="false">C647+E647</f>
        <v>68.34</v>
      </c>
      <c r="E647" s="14" t="n">
        <v>52.84</v>
      </c>
      <c r="F647" s="15" t="s">
        <v>10</v>
      </c>
      <c r="G647" s="16" t="s">
        <v>515</v>
      </c>
      <c r="H647" s="17" t="n">
        <f aca="false">H646+E647</f>
        <v>153.48</v>
      </c>
    </row>
    <row r="648" customFormat="false" ht="15" hidden="false" customHeight="true" outlineLevel="0" collapsed="false">
      <c r="A648" s="4" t="n">
        <v>188</v>
      </c>
      <c r="B648" s="5" t="n">
        <v>45053</v>
      </c>
      <c r="C648" s="6" t="n">
        <v>14.5</v>
      </c>
      <c r="D648" s="6" t="n">
        <f aca="false">C648+E648</f>
        <v>6.71</v>
      </c>
      <c r="E648" s="7" t="n">
        <v>-7.79</v>
      </c>
      <c r="F648" s="8" t="s">
        <v>9</v>
      </c>
      <c r="G648" s="9" t="s">
        <v>516</v>
      </c>
      <c r="H648" s="10" t="n">
        <f aca="false">H647+E648</f>
        <v>145.69</v>
      </c>
    </row>
    <row r="649" customFormat="false" ht="15" hidden="false" customHeight="true" outlineLevel="0" collapsed="false">
      <c r="A649" s="4" t="n">
        <v>189</v>
      </c>
      <c r="B649" s="5" t="n">
        <v>45054</v>
      </c>
      <c r="C649" s="6" t="n">
        <v>13.5</v>
      </c>
      <c r="D649" s="6" t="n">
        <f aca="false">C649+E649</f>
        <v>10.29</v>
      </c>
      <c r="E649" s="7" t="n">
        <v>-3.21</v>
      </c>
      <c r="F649" s="8" t="s">
        <v>9</v>
      </c>
      <c r="G649" s="9" t="s">
        <v>517</v>
      </c>
      <c r="H649" s="10" t="n">
        <f aca="false">H648+E649</f>
        <v>142.48</v>
      </c>
    </row>
    <row r="650" customFormat="false" ht="27.75" hidden="false" customHeight="true" outlineLevel="0" collapsed="false">
      <c r="A650" s="11" t="n">
        <v>190</v>
      </c>
      <c r="B650" s="12" t="n">
        <v>45055</v>
      </c>
      <c r="C650" s="13" t="n">
        <v>13.5</v>
      </c>
      <c r="D650" s="13" t="n">
        <f aca="false">C650+E650</f>
        <v>48.57</v>
      </c>
      <c r="E650" s="14" t="n">
        <v>35.07</v>
      </c>
      <c r="F650" s="15" t="s">
        <v>10</v>
      </c>
      <c r="G650" s="16" t="s">
        <v>518</v>
      </c>
      <c r="H650" s="17" t="n">
        <f aca="false">H649+E650</f>
        <v>177.55</v>
      </c>
    </row>
    <row r="651" customFormat="false" ht="27.75" hidden="false" customHeight="true" outlineLevel="0" collapsed="false">
      <c r="A651" s="11" t="n">
        <v>191</v>
      </c>
      <c r="B651" s="12" t="n">
        <v>45056</v>
      </c>
      <c r="C651" s="13" t="n">
        <v>11.5</v>
      </c>
      <c r="D651" s="13" t="n">
        <f aca="false">C651+E651</f>
        <v>22.8</v>
      </c>
      <c r="E651" s="14" t="n">
        <v>11.3</v>
      </c>
      <c r="F651" s="15" t="s">
        <v>10</v>
      </c>
      <c r="G651" s="16" t="s">
        <v>519</v>
      </c>
      <c r="H651" s="17" t="n">
        <f aca="false">H650+E651</f>
        <v>188.85</v>
      </c>
    </row>
    <row r="652" customFormat="false" ht="15" hidden="false" customHeight="true" outlineLevel="0" collapsed="false">
      <c r="A652" s="4" t="n">
        <v>192</v>
      </c>
      <c r="B652" s="5" t="n">
        <v>45057</v>
      </c>
      <c r="C652" s="6" t="n">
        <v>14.5</v>
      </c>
      <c r="D652" s="6" t="n">
        <f aca="false">C652+E652</f>
        <v>3.28</v>
      </c>
      <c r="E652" s="7" t="n">
        <v>-11.22</v>
      </c>
      <c r="F652" s="8" t="s">
        <v>9</v>
      </c>
      <c r="G652" s="9"/>
      <c r="H652" s="10" t="n">
        <f aca="false">H651+E652</f>
        <v>177.63</v>
      </c>
    </row>
    <row r="653" customFormat="false" ht="27.75" hidden="false" customHeight="true" outlineLevel="0" collapsed="false">
      <c r="A653" s="11" t="n">
        <v>193</v>
      </c>
      <c r="B653" s="12" t="n">
        <v>45058</v>
      </c>
      <c r="C653" s="13" t="n">
        <v>11.5</v>
      </c>
      <c r="D653" s="13" t="n">
        <f aca="false">C653+E653</f>
        <v>30.25</v>
      </c>
      <c r="E653" s="14" t="n">
        <v>18.75</v>
      </c>
      <c r="F653" s="15" t="s">
        <v>10</v>
      </c>
      <c r="G653" s="16" t="s">
        <v>520</v>
      </c>
      <c r="H653" s="17" t="n">
        <f aca="false">H652+E653</f>
        <v>196.38</v>
      </c>
    </row>
    <row r="654" customFormat="false" ht="15" hidden="false" customHeight="true" outlineLevel="0" collapsed="false">
      <c r="A654" s="4" t="n">
        <v>194</v>
      </c>
      <c r="B654" s="5" t="n">
        <v>45059</v>
      </c>
      <c r="C654" s="6" t="n">
        <v>14.5</v>
      </c>
      <c r="D654" s="6" t="n">
        <f aca="false">C654+E654</f>
        <v>3.6</v>
      </c>
      <c r="E654" s="7" t="n">
        <v>-10.9</v>
      </c>
      <c r="F654" s="8" t="s">
        <v>9</v>
      </c>
      <c r="G654" s="9"/>
      <c r="H654" s="10" t="n">
        <f aca="false">H653+E654</f>
        <v>185.48</v>
      </c>
    </row>
    <row r="655" customFormat="false" ht="15" hidden="false" customHeight="true" outlineLevel="0" collapsed="false">
      <c r="A655" s="4" t="n">
        <v>195</v>
      </c>
      <c r="B655" s="5" t="n">
        <v>45061</v>
      </c>
      <c r="C655" s="6" t="n">
        <v>12</v>
      </c>
      <c r="D655" s="6" t="n">
        <f aca="false">C655+E655</f>
        <v>10.49</v>
      </c>
      <c r="E655" s="7" t="n">
        <v>-1.51</v>
      </c>
      <c r="F655" s="8" t="s">
        <v>9</v>
      </c>
      <c r="G655" s="9"/>
      <c r="H655" s="10" t="n">
        <f aca="false">H654+E655</f>
        <v>183.97</v>
      </c>
    </row>
    <row r="656" customFormat="false" ht="15" hidden="false" customHeight="true" outlineLevel="0" collapsed="false">
      <c r="A656" s="11" t="n">
        <v>196</v>
      </c>
      <c r="B656" s="12" t="n">
        <v>45063</v>
      </c>
      <c r="C656" s="13" t="n">
        <v>10</v>
      </c>
      <c r="D656" s="13" t="n">
        <f aca="false">C656+E656</f>
        <v>15.05</v>
      </c>
      <c r="E656" s="14" t="n">
        <v>5.05</v>
      </c>
      <c r="F656" s="15" t="s">
        <v>10</v>
      </c>
      <c r="G656" s="16" t="s">
        <v>521</v>
      </c>
      <c r="H656" s="17" t="n">
        <f aca="false">H655+E656</f>
        <v>189.02</v>
      </c>
    </row>
    <row r="657" customFormat="false" ht="27.75" hidden="false" customHeight="true" outlineLevel="0" collapsed="false">
      <c r="A657" s="11" t="n">
        <v>197</v>
      </c>
      <c r="B657" s="12" t="n">
        <v>45064</v>
      </c>
      <c r="C657" s="13" t="n">
        <v>13</v>
      </c>
      <c r="D657" s="13" t="n">
        <f aca="false">C657+E657</f>
        <v>29.93</v>
      </c>
      <c r="E657" s="14" t="n">
        <v>16.93</v>
      </c>
      <c r="F657" s="15" t="s">
        <v>10</v>
      </c>
      <c r="G657" s="16" t="s">
        <v>522</v>
      </c>
      <c r="H657" s="17" t="n">
        <f aca="false">H656+E657</f>
        <v>205.95</v>
      </c>
    </row>
    <row r="658" customFormat="false" ht="15" hidden="false" customHeight="true" outlineLevel="0" collapsed="false">
      <c r="A658" s="4" t="n">
        <v>198</v>
      </c>
      <c r="B658" s="5" t="n">
        <v>45065</v>
      </c>
      <c r="C658" s="6" t="n">
        <v>13.5</v>
      </c>
      <c r="D658" s="6" t="n">
        <f aca="false">C658+E658</f>
        <v>6.3</v>
      </c>
      <c r="E658" s="7" t="n">
        <v>-7.2</v>
      </c>
      <c r="F658" s="8" t="s">
        <v>9</v>
      </c>
      <c r="G658" s="9"/>
      <c r="H658" s="10" t="n">
        <f aca="false">H657+E658</f>
        <v>198.75</v>
      </c>
    </row>
    <row r="659" customFormat="false" ht="15" hidden="false" customHeight="true" outlineLevel="0" collapsed="false">
      <c r="A659" s="11" t="n">
        <v>199</v>
      </c>
      <c r="B659" s="12" t="n">
        <v>45066</v>
      </c>
      <c r="C659" s="13" t="n">
        <v>12</v>
      </c>
      <c r="D659" s="13" t="n">
        <f aca="false">C659+E659</f>
        <v>23.55</v>
      </c>
      <c r="E659" s="14" t="n">
        <v>11.55</v>
      </c>
      <c r="F659" s="15" t="s">
        <v>10</v>
      </c>
      <c r="G659" s="16" t="s">
        <v>523</v>
      </c>
      <c r="H659" s="17" t="n">
        <f aca="false">H658+E659</f>
        <v>210.3</v>
      </c>
    </row>
    <row r="660" customFormat="false" ht="15" hidden="false" customHeight="true" outlineLevel="0" collapsed="false">
      <c r="A660" s="4" t="n">
        <v>200</v>
      </c>
      <c r="B660" s="5" t="n">
        <v>45067</v>
      </c>
      <c r="C660" s="6" t="n">
        <v>9</v>
      </c>
      <c r="D660" s="6" t="n">
        <f aca="false">C660+E660</f>
        <v>0</v>
      </c>
      <c r="E660" s="7" t="n">
        <v>-9</v>
      </c>
      <c r="F660" s="8" t="s">
        <v>9</v>
      </c>
      <c r="G660" s="9"/>
      <c r="H660" s="10" t="n">
        <f aca="false">H659+E660</f>
        <v>201.3</v>
      </c>
    </row>
    <row r="661" customFormat="false" ht="27.75" hidden="false" customHeight="true" outlineLevel="0" collapsed="false">
      <c r="A661" s="11" t="n">
        <v>201</v>
      </c>
      <c r="B661" s="12" t="n">
        <v>45068</v>
      </c>
      <c r="C661" s="13" t="n">
        <v>12</v>
      </c>
      <c r="D661" s="13" t="n">
        <f aca="false">C661+E661</f>
        <v>25.55</v>
      </c>
      <c r="E661" s="14" t="n">
        <v>13.55</v>
      </c>
      <c r="F661" s="15" t="s">
        <v>10</v>
      </c>
      <c r="G661" s="16" t="s">
        <v>524</v>
      </c>
      <c r="H661" s="17" t="n">
        <f aca="false">H660+E661</f>
        <v>214.85</v>
      </c>
    </row>
    <row r="662" customFormat="false" ht="15" hidden="false" customHeight="true" outlineLevel="0" collapsed="false">
      <c r="A662" s="11" t="n">
        <v>202</v>
      </c>
      <c r="B662" s="12" t="n">
        <v>45069</v>
      </c>
      <c r="C662" s="13" t="n">
        <v>9</v>
      </c>
      <c r="D662" s="13" t="n">
        <f aca="false">C662+E662</f>
        <v>22.65</v>
      </c>
      <c r="E662" s="14" t="n">
        <v>13.65</v>
      </c>
      <c r="F662" s="15" t="s">
        <v>10</v>
      </c>
      <c r="G662" s="16" t="s">
        <v>525</v>
      </c>
      <c r="H662" s="17" t="n">
        <f aca="false">H661+E662</f>
        <v>228.5</v>
      </c>
    </row>
    <row r="663" customFormat="false" ht="15" hidden="false" customHeight="true" outlineLevel="0" collapsed="false">
      <c r="A663" s="4" t="n">
        <v>203</v>
      </c>
      <c r="B663" s="5" t="n">
        <v>45070</v>
      </c>
      <c r="C663" s="6" t="n">
        <v>11</v>
      </c>
      <c r="D663" s="6" t="n">
        <f aca="false">C663+E663</f>
        <v>10.89</v>
      </c>
      <c r="E663" s="7" t="n">
        <v>-0.11</v>
      </c>
      <c r="F663" s="8" t="s">
        <v>9</v>
      </c>
      <c r="G663" s="9"/>
      <c r="H663" s="10" t="n">
        <f aca="false">H662+E663</f>
        <v>228.39</v>
      </c>
    </row>
    <row r="664" customFormat="false" ht="41.25" hidden="false" customHeight="true" outlineLevel="0" collapsed="false">
      <c r="A664" s="11" t="n">
        <v>204</v>
      </c>
      <c r="B664" s="12" t="n">
        <v>45072</v>
      </c>
      <c r="C664" s="13" t="n">
        <v>11</v>
      </c>
      <c r="D664" s="13" t="n">
        <f aca="false">C664+E664</f>
        <v>61.88</v>
      </c>
      <c r="E664" s="14" t="n">
        <v>50.88</v>
      </c>
      <c r="F664" s="15" t="s">
        <v>10</v>
      </c>
      <c r="G664" s="16" t="s">
        <v>526</v>
      </c>
      <c r="H664" s="17" t="n">
        <f aca="false">H663+E664</f>
        <v>279.27</v>
      </c>
    </row>
    <row r="665" customFormat="false" ht="15" hidden="false" customHeight="true" outlineLevel="0" collapsed="false">
      <c r="A665" s="11" t="n">
        <v>205</v>
      </c>
      <c r="B665" s="12" t="n">
        <v>45074</v>
      </c>
      <c r="C665" s="13" t="n">
        <v>8</v>
      </c>
      <c r="D665" s="13" t="n">
        <f aca="false">C665+E665</f>
        <v>23.49</v>
      </c>
      <c r="E665" s="14" t="n">
        <v>15.49</v>
      </c>
      <c r="F665" s="15" t="s">
        <v>10</v>
      </c>
      <c r="G665" s="16" t="s">
        <v>527</v>
      </c>
      <c r="H665" s="17" t="n">
        <f aca="false">H664+E665</f>
        <v>294.76</v>
      </c>
    </row>
    <row r="666" customFormat="false" ht="27.75" hidden="false" customHeight="true" outlineLevel="0" collapsed="false">
      <c r="A666" s="11" t="n">
        <v>206</v>
      </c>
      <c r="B666" s="12" t="n">
        <v>45076</v>
      </c>
      <c r="C666" s="13" t="n">
        <v>11</v>
      </c>
      <c r="D666" s="13" t="n">
        <f aca="false">C666+E666</f>
        <v>13.65</v>
      </c>
      <c r="E666" s="14" t="n">
        <v>2.65</v>
      </c>
      <c r="F666" s="15" t="s">
        <v>10</v>
      </c>
      <c r="G666" s="16" t="s">
        <v>528</v>
      </c>
      <c r="H666" s="17" t="n">
        <f aca="false">H665+E666</f>
        <v>297.41</v>
      </c>
    </row>
    <row r="667" customFormat="false" ht="27.75" hidden="false" customHeight="true" outlineLevel="0" collapsed="false">
      <c r="A667" s="11" t="n">
        <v>207</v>
      </c>
      <c r="B667" s="12" t="n">
        <v>45079</v>
      </c>
      <c r="C667" s="13" t="n">
        <v>11</v>
      </c>
      <c r="D667" s="13" t="n">
        <f aca="false">C667+E667</f>
        <v>48.6</v>
      </c>
      <c r="E667" s="14" t="n">
        <v>37.6</v>
      </c>
      <c r="F667" s="15" t="s">
        <v>10</v>
      </c>
      <c r="G667" s="16" t="s">
        <v>529</v>
      </c>
      <c r="H667" s="17" t="n">
        <f aca="false">H666+E667</f>
        <v>335.01</v>
      </c>
    </row>
    <row r="668" customFormat="false" ht="15" hidden="false" customHeight="true" outlineLevel="0" collapsed="false">
      <c r="A668" s="4" t="n">
        <v>208</v>
      </c>
      <c r="B668" s="5" t="n">
        <v>45082</v>
      </c>
      <c r="C668" s="6" t="n">
        <v>11</v>
      </c>
      <c r="D668" s="6" t="n">
        <f aca="false">C668+E668</f>
        <v>5.49</v>
      </c>
      <c r="E668" s="7" t="n">
        <v>-5.51</v>
      </c>
      <c r="F668" s="8" t="s">
        <v>9</v>
      </c>
      <c r="G668" s="9"/>
      <c r="H668" s="10" t="n">
        <f aca="false">H667+E668</f>
        <v>329.5</v>
      </c>
    </row>
    <row r="669" customFormat="false" ht="15" hidden="false" customHeight="true" outlineLevel="0" collapsed="false">
      <c r="A669" s="4" t="n">
        <v>209</v>
      </c>
      <c r="B669" s="5" t="n">
        <v>45085</v>
      </c>
      <c r="C669" s="6" t="n">
        <v>12</v>
      </c>
      <c r="D669" s="6" t="n">
        <f aca="false">C669+E669</f>
        <v>0</v>
      </c>
      <c r="E669" s="7" t="n">
        <v>-12</v>
      </c>
      <c r="F669" s="8" t="s">
        <v>9</v>
      </c>
      <c r="G669" s="9"/>
      <c r="H669" s="10" t="n">
        <f aca="false">H668+E669</f>
        <v>317.5</v>
      </c>
    </row>
    <row r="670" customFormat="false" ht="15" hidden="false" customHeight="true" outlineLevel="0" collapsed="false">
      <c r="A670" s="4" t="n">
        <v>210</v>
      </c>
      <c r="B670" s="5" t="n">
        <v>45086</v>
      </c>
      <c r="C670" s="6" t="n">
        <v>13</v>
      </c>
      <c r="D670" s="6" t="n">
        <f aca="false">C670+E670</f>
        <v>0</v>
      </c>
      <c r="E670" s="7" t="n">
        <v>-13</v>
      </c>
      <c r="F670" s="8" t="s">
        <v>9</v>
      </c>
      <c r="G670" s="9"/>
      <c r="H670" s="10" t="n">
        <f aca="false">H669+E670</f>
        <v>304.5</v>
      </c>
    </row>
    <row r="671" customFormat="false" ht="41.25" hidden="false" customHeight="true" outlineLevel="0" collapsed="false">
      <c r="A671" s="11" t="n">
        <v>211</v>
      </c>
      <c r="B671" s="12" t="n">
        <v>45090</v>
      </c>
      <c r="C671" s="13" t="n">
        <v>18</v>
      </c>
      <c r="D671" s="13" t="n">
        <f aca="false">C671+E671</f>
        <v>50.73</v>
      </c>
      <c r="E671" s="14" t="n">
        <v>32.73</v>
      </c>
      <c r="F671" s="15" t="s">
        <v>10</v>
      </c>
      <c r="G671" s="16" t="s">
        <v>530</v>
      </c>
      <c r="H671" s="17" t="n">
        <f aca="false">H670+E671</f>
        <v>337.23</v>
      </c>
    </row>
    <row r="672" customFormat="false" ht="18" hidden="false" customHeight="true" outlineLevel="0" collapsed="false">
      <c r="A672" s="3" t="s">
        <v>531</v>
      </c>
      <c r="B672" s="3"/>
      <c r="C672" s="3"/>
      <c r="D672" s="3"/>
      <c r="E672" s="3"/>
      <c r="F672" s="3"/>
      <c r="G672" s="3"/>
      <c r="H672" s="3"/>
    </row>
    <row r="673" customFormat="false" ht="15" hidden="false" customHeight="true" outlineLevel="0" collapsed="false">
      <c r="A673" s="4" t="n">
        <v>1</v>
      </c>
      <c r="B673" s="5" t="n">
        <v>45224</v>
      </c>
      <c r="C673" s="6" t="n">
        <v>21</v>
      </c>
      <c r="D673" s="6" t="n">
        <f aca="false">C673+E673</f>
        <v>13.5</v>
      </c>
      <c r="E673" s="7" t="n">
        <v>-7.5</v>
      </c>
      <c r="F673" s="8" t="s">
        <v>9</v>
      </c>
      <c r="G673" s="9" t="s">
        <v>532</v>
      </c>
      <c r="H673" s="10" t="n">
        <f aca="false">E673</f>
        <v>-7.5</v>
      </c>
    </row>
    <row r="674" customFormat="false" ht="27.75" hidden="false" customHeight="true" outlineLevel="0" collapsed="false">
      <c r="A674" s="4" t="n">
        <v>2</v>
      </c>
      <c r="B674" s="5" t="n">
        <v>45225</v>
      </c>
      <c r="C674" s="6" t="n">
        <v>54.5</v>
      </c>
      <c r="D674" s="6" t="n">
        <f aca="false">C674+E674</f>
        <v>46.95</v>
      </c>
      <c r="E674" s="7" t="n">
        <v>-7.55</v>
      </c>
      <c r="F674" s="8" t="s">
        <v>9</v>
      </c>
      <c r="G674" s="9" t="s">
        <v>533</v>
      </c>
      <c r="H674" s="10" t="n">
        <f aca="false">H673+E674</f>
        <v>-15.05</v>
      </c>
    </row>
    <row r="675" customFormat="false" ht="15" hidden="false" customHeight="true" outlineLevel="0" collapsed="false">
      <c r="A675" s="11" t="n">
        <v>3</v>
      </c>
      <c r="B675" s="12" t="n">
        <v>45226</v>
      </c>
      <c r="C675" s="13" t="n">
        <v>15.5</v>
      </c>
      <c r="D675" s="13" t="n">
        <f aca="false">C675+E675</f>
        <v>18.24</v>
      </c>
      <c r="E675" s="14" t="n">
        <v>2.74</v>
      </c>
      <c r="F675" s="15" t="s">
        <v>10</v>
      </c>
      <c r="G675" s="16" t="s">
        <v>534</v>
      </c>
      <c r="H675" s="17" t="n">
        <f aca="false">H674+E675</f>
        <v>-12.31</v>
      </c>
    </row>
    <row r="676" customFormat="false" ht="54.75" hidden="false" customHeight="true" outlineLevel="0" collapsed="false">
      <c r="A676" s="11" t="n">
        <v>4</v>
      </c>
      <c r="B676" s="12" t="n">
        <v>45227</v>
      </c>
      <c r="C676" s="13" t="n">
        <v>42.5</v>
      </c>
      <c r="D676" s="13" t="n">
        <f aca="false">C676+E676</f>
        <v>90.68</v>
      </c>
      <c r="E676" s="14" t="n">
        <v>48.18</v>
      </c>
      <c r="F676" s="15" t="s">
        <v>10</v>
      </c>
      <c r="G676" s="16" t="s">
        <v>535</v>
      </c>
      <c r="H676" s="17" t="n">
        <f aca="false">H675+E676</f>
        <v>35.87</v>
      </c>
    </row>
    <row r="677" customFormat="false" ht="15" hidden="false" customHeight="true" outlineLevel="0" collapsed="false">
      <c r="A677" s="4" t="n">
        <v>5</v>
      </c>
      <c r="B677" s="5" t="n">
        <v>45228</v>
      </c>
      <c r="C677" s="6" t="n">
        <v>31</v>
      </c>
      <c r="D677" s="6" t="n">
        <f aca="false">C677+E677</f>
        <v>5.4</v>
      </c>
      <c r="E677" s="7" t="n">
        <v>-25.6</v>
      </c>
      <c r="F677" s="8" t="s">
        <v>9</v>
      </c>
      <c r="G677" s="9"/>
      <c r="H677" s="10" t="n">
        <f aca="false">H676+E677</f>
        <v>10.27</v>
      </c>
    </row>
    <row r="678" customFormat="false" ht="15" hidden="false" customHeight="true" outlineLevel="0" collapsed="false">
      <c r="A678" s="4" t="n">
        <v>6</v>
      </c>
      <c r="B678" s="5" t="n">
        <v>45229</v>
      </c>
      <c r="C678" s="6" t="n">
        <v>33</v>
      </c>
      <c r="D678" s="6" t="n">
        <f aca="false">C678+E678</f>
        <v>24.82</v>
      </c>
      <c r="E678" s="7" t="n">
        <v>-8.18</v>
      </c>
      <c r="F678" s="8" t="s">
        <v>9</v>
      </c>
      <c r="G678" s="9" t="s">
        <v>536</v>
      </c>
      <c r="H678" s="10" t="n">
        <f aca="false">H677+E678</f>
        <v>2.09</v>
      </c>
    </row>
    <row r="679" customFormat="false" ht="54.75" hidden="false" customHeight="true" outlineLevel="0" collapsed="false">
      <c r="A679" s="11" t="n">
        <v>7</v>
      </c>
      <c r="B679" s="12" t="n">
        <v>45230</v>
      </c>
      <c r="C679" s="13" t="n">
        <v>50.5</v>
      </c>
      <c r="D679" s="13" t="n">
        <f aca="false">C679+E679</f>
        <v>86.57</v>
      </c>
      <c r="E679" s="14" t="n">
        <v>36.07</v>
      </c>
      <c r="F679" s="15" t="s">
        <v>10</v>
      </c>
      <c r="G679" s="16" t="s">
        <v>537</v>
      </c>
      <c r="H679" s="17" t="n">
        <f aca="false">H678+E679</f>
        <v>38.16</v>
      </c>
    </row>
    <row r="680" customFormat="false" ht="15" hidden="false" customHeight="true" outlineLevel="0" collapsed="false">
      <c r="A680" s="11" t="n">
        <v>8</v>
      </c>
      <c r="B680" s="12" t="n">
        <v>45231</v>
      </c>
      <c r="C680" s="13" t="n">
        <v>21.5</v>
      </c>
      <c r="D680" s="13" t="n">
        <f aca="false">C680+E680</f>
        <v>24.9</v>
      </c>
      <c r="E680" s="14" t="n">
        <v>3.4</v>
      </c>
      <c r="F680" s="15" t="s">
        <v>10</v>
      </c>
      <c r="G680" s="16" t="s">
        <v>538</v>
      </c>
      <c r="H680" s="17" t="n">
        <f aca="false">H679+E680</f>
        <v>41.56</v>
      </c>
    </row>
    <row r="681" customFormat="false" ht="54.75" hidden="false" customHeight="true" outlineLevel="0" collapsed="false">
      <c r="A681" s="11" t="n">
        <v>9</v>
      </c>
      <c r="B681" s="12" t="n">
        <v>45232</v>
      </c>
      <c r="C681" s="13" t="n">
        <v>49</v>
      </c>
      <c r="D681" s="13" t="n">
        <f aca="false">C681+E681</f>
        <v>119.37</v>
      </c>
      <c r="E681" s="14" t="n">
        <v>70.37</v>
      </c>
      <c r="F681" s="15" t="s">
        <v>10</v>
      </c>
      <c r="G681" s="16" t="s">
        <v>539</v>
      </c>
      <c r="H681" s="17" t="n">
        <f aca="false">H680+E681</f>
        <v>111.93</v>
      </c>
    </row>
    <row r="682" customFormat="false" ht="41.25" hidden="false" customHeight="true" outlineLevel="0" collapsed="false">
      <c r="A682" s="11" t="n">
        <v>10</v>
      </c>
      <c r="B682" s="12" t="n">
        <v>45233</v>
      </c>
      <c r="C682" s="13" t="n">
        <v>27.5</v>
      </c>
      <c r="D682" s="13" t="n">
        <f aca="false">C682+E682</f>
        <v>44.07</v>
      </c>
      <c r="E682" s="14" t="n">
        <v>16.57</v>
      </c>
      <c r="F682" s="15" t="s">
        <v>10</v>
      </c>
      <c r="G682" s="16" t="s">
        <v>540</v>
      </c>
      <c r="H682" s="17" t="n">
        <f aca="false">H681+E682</f>
        <v>128.5</v>
      </c>
    </row>
    <row r="683" customFormat="false" ht="41.25" hidden="false" customHeight="true" outlineLevel="0" collapsed="false">
      <c r="A683" s="11" t="n">
        <v>11</v>
      </c>
      <c r="B683" s="12" t="n">
        <v>45234</v>
      </c>
      <c r="C683" s="13" t="n">
        <v>38</v>
      </c>
      <c r="D683" s="13" t="n">
        <f aca="false">C683+E683</f>
        <v>45.29</v>
      </c>
      <c r="E683" s="14" t="n">
        <v>7.29</v>
      </c>
      <c r="F683" s="15" t="s">
        <v>10</v>
      </c>
      <c r="G683" s="16" t="s">
        <v>541</v>
      </c>
      <c r="H683" s="17" t="n">
        <f aca="false">H682+E683</f>
        <v>135.79</v>
      </c>
    </row>
    <row r="684" customFormat="false" ht="27.75" hidden="false" customHeight="true" outlineLevel="0" collapsed="false">
      <c r="A684" s="4" t="n">
        <v>12</v>
      </c>
      <c r="B684" s="5" t="n">
        <v>45235</v>
      </c>
      <c r="C684" s="6" t="n">
        <v>44</v>
      </c>
      <c r="D684" s="6" t="n">
        <f aca="false">C684+E684</f>
        <v>25.1</v>
      </c>
      <c r="E684" s="7" t="n">
        <v>-18.9</v>
      </c>
      <c r="F684" s="8" t="s">
        <v>9</v>
      </c>
      <c r="G684" s="9" t="s">
        <v>542</v>
      </c>
      <c r="H684" s="10" t="n">
        <f aca="false">H683+E684</f>
        <v>116.89</v>
      </c>
    </row>
    <row r="685" customFormat="false" ht="15" hidden="false" customHeight="true" outlineLevel="0" collapsed="false">
      <c r="A685" s="4" t="n">
        <v>13</v>
      </c>
      <c r="B685" s="5" t="n">
        <v>45236</v>
      </c>
      <c r="C685" s="6" t="n">
        <v>32</v>
      </c>
      <c r="D685" s="6" t="n">
        <f aca="false">C685+E685</f>
        <v>16.08</v>
      </c>
      <c r="E685" s="7" t="n">
        <v>-15.92</v>
      </c>
      <c r="F685" s="8" t="s">
        <v>9</v>
      </c>
      <c r="G685" s="9" t="s">
        <v>543</v>
      </c>
      <c r="H685" s="10" t="n">
        <f aca="false">H684+E685</f>
        <v>100.97</v>
      </c>
    </row>
    <row r="686" customFormat="false" ht="54.75" hidden="false" customHeight="true" outlineLevel="0" collapsed="false">
      <c r="A686" s="11" t="n">
        <v>14</v>
      </c>
      <c r="B686" s="12" t="n">
        <v>45237</v>
      </c>
      <c r="C686" s="13" t="n">
        <v>56</v>
      </c>
      <c r="D686" s="13" t="n">
        <f aca="false">C686+E686</f>
        <v>78.6</v>
      </c>
      <c r="E686" s="14" t="n">
        <v>22.6</v>
      </c>
      <c r="F686" s="15" t="s">
        <v>10</v>
      </c>
      <c r="G686" s="16" t="s">
        <v>544</v>
      </c>
      <c r="H686" s="17" t="n">
        <f aca="false">H685+E686</f>
        <v>123.57</v>
      </c>
    </row>
    <row r="687" customFormat="false" ht="41.25" hidden="false" customHeight="true" outlineLevel="0" collapsed="false">
      <c r="A687" s="4" t="n">
        <v>15</v>
      </c>
      <c r="B687" s="5" t="n">
        <v>45239</v>
      </c>
      <c r="C687" s="6" t="n">
        <v>65.25</v>
      </c>
      <c r="D687" s="6" t="n">
        <f aca="false">C687+E687</f>
        <v>55.98</v>
      </c>
      <c r="E687" s="7" t="n">
        <v>-9.27</v>
      </c>
      <c r="F687" s="8" t="s">
        <v>9</v>
      </c>
      <c r="G687" s="9" t="s">
        <v>545</v>
      </c>
      <c r="H687" s="10" t="n">
        <f aca="false">H686+E687</f>
        <v>114.3</v>
      </c>
    </row>
    <row r="688" customFormat="false" ht="15" hidden="false" customHeight="true" outlineLevel="0" collapsed="false">
      <c r="A688" s="4" t="n">
        <v>16</v>
      </c>
      <c r="B688" s="5" t="n">
        <v>45240</v>
      </c>
      <c r="C688" s="6" t="n">
        <v>14</v>
      </c>
      <c r="D688" s="6" t="n">
        <f aca="false">C688+E688</f>
        <v>0</v>
      </c>
      <c r="E688" s="7" t="n">
        <v>-14</v>
      </c>
      <c r="F688" s="8" t="s">
        <v>9</v>
      </c>
      <c r="G688" s="9"/>
      <c r="H688" s="10" t="n">
        <f aca="false">H687+E688</f>
        <v>100.3</v>
      </c>
    </row>
    <row r="689" customFormat="false" ht="15" hidden="false" customHeight="true" outlineLevel="0" collapsed="false">
      <c r="A689" s="4" t="n">
        <v>17</v>
      </c>
      <c r="B689" s="5" t="n">
        <v>45241</v>
      </c>
      <c r="C689" s="6" t="n">
        <v>46</v>
      </c>
      <c r="D689" s="6" t="n">
        <f aca="false">C689+E689</f>
        <v>3.65</v>
      </c>
      <c r="E689" s="7" t="n">
        <v>-42.35</v>
      </c>
      <c r="F689" s="8" t="s">
        <v>9</v>
      </c>
      <c r="G689" s="9" t="s">
        <v>546</v>
      </c>
      <c r="H689" s="10" t="n">
        <f aca="false">H688+E689</f>
        <v>57.95</v>
      </c>
    </row>
    <row r="690" customFormat="false" ht="15" hidden="false" customHeight="true" outlineLevel="0" collapsed="false">
      <c r="A690" s="4" t="n">
        <v>18</v>
      </c>
      <c r="B690" s="5" t="n">
        <v>45242</v>
      </c>
      <c r="C690" s="6" t="n">
        <v>23</v>
      </c>
      <c r="D690" s="6" t="n">
        <f aca="false">C690+E690</f>
        <v>12.96</v>
      </c>
      <c r="E690" s="7" t="n">
        <v>-10.04</v>
      </c>
      <c r="F690" s="8" t="s">
        <v>9</v>
      </c>
      <c r="G690" s="9" t="s">
        <v>547</v>
      </c>
      <c r="H690" s="10" t="n">
        <f aca="false">H689+E690</f>
        <v>47.91</v>
      </c>
    </row>
    <row r="691" customFormat="false" ht="15" hidden="false" customHeight="true" outlineLevel="0" collapsed="false">
      <c r="A691" s="4" t="n">
        <v>19</v>
      </c>
      <c r="B691" s="5" t="n">
        <v>45243</v>
      </c>
      <c r="C691" s="6" t="n">
        <v>50.5</v>
      </c>
      <c r="D691" s="6" t="n">
        <f aca="false">C691+E691</f>
        <v>10.8</v>
      </c>
      <c r="E691" s="7" t="n">
        <v>-39.7</v>
      </c>
      <c r="F691" s="8" t="s">
        <v>9</v>
      </c>
      <c r="G691" s="9" t="s">
        <v>548</v>
      </c>
      <c r="H691" s="10" t="n">
        <f aca="false">H690+E691</f>
        <v>8.20999999999999</v>
      </c>
    </row>
    <row r="692" customFormat="false" ht="27.75" hidden="false" customHeight="true" outlineLevel="0" collapsed="false">
      <c r="A692" s="11" t="n">
        <v>20</v>
      </c>
      <c r="B692" s="12" t="n">
        <v>45244</v>
      </c>
      <c r="C692" s="13" t="n">
        <v>28.5</v>
      </c>
      <c r="D692" s="13" t="n">
        <f aca="false">C692+E692</f>
        <v>34.04</v>
      </c>
      <c r="E692" s="14" t="n">
        <v>5.54</v>
      </c>
      <c r="F692" s="15" t="s">
        <v>10</v>
      </c>
      <c r="G692" s="16" t="s">
        <v>549</v>
      </c>
      <c r="H692" s="17" t="n">
        <f aca="false">H691+E692</f>
        <v>13.75</v>
      </c>
    </row>
    <row r="693" customFormat="false" ht="27.75" hidden="false" customHeight="true" outlineLevel="0" collapsed="false">
      <c r="A693" s="4" t="n">
        <v>21</v>
      </c>
      <c r="B693" s="5" t="n">
        <v>45245</v>
      </c>
      <c r="C693" s="6" t="n">
        <v>47</v>
      </c>
      <c r="D693" s="6" t="n">
        <f aca="false">C693+E693</f>
        <v>29.59</v>
      </c>
      <c r="E693" s="7" t="n">
        <v>-17.41</v>
      </c>
      <c r="F693" s="8" t="s">
        <v>9</v>
      </c>
      <c r="G693" s="9" t="s">
        <v>550</v>
      </c>
      <c r="H693" s="10" t="n">
        <f aca="false">H692+E693</f>
        <v>-3.66000000000001</v>
      </c>
    </row>
    <row r="694" customFormat="false" ht="41.25" hidden="false" customHeight="true" outlineLevel="0" collapsed="false">
      <c r="A694" s="4" t="n">
        <v>22</v>
      </c>
      <c r="B694" s="5" t="n">
        <v>45246</v>
      </c>
      <c r="C694" s="6" t="n">
        <v>39.5</v>
      </c>
      <c r="D694" s="6" t="n">
        <f aca="false">C694+E694</f>
        <v>30.45</v>
      </c>
      <c r="E694" s="7" t="n">
        <v>-9.05</v>
      </c>
      <c r="F694" s="8" t="s">
        <v>9</v>
      </c>
      <c r="G694" s="9" t="s">
        <v>551</v>
      </c>
      <c r="H694" s="10" t="n">
        <f aca="false">H693+E694</f>
        <v>-12.71</v>
      </c>
    </row>
    <row r="695" customFormat="false" ht="15" hidden="false" customHeight="true" outlineLevel="0" collapsed="false">
      <c r="A695" s="4" t="n">
        <v>23</v>
      </c>
      <c r="B695" s="5" t="n">
        <v>45247</v>
      </c>
      <c r="C695" s="6" t="n">
        <v>14</v>
      </c>
      <c r="D695" s="6" t="n">
        <f aca="false">C695+E695</f>
        <v>5.4</v>
      </c>
      <c r="E695" s="7" t="n">
        <v>-8.6</v>
      </c>
      <c r="F695" s="8" t="s">
        <v>9</v>
      </c>
      <c r="G695" s="9"/>
      <c r="H695" s="10" t="n">
        <f aca="false">H694+E695</f>
        <v>-21.31</v>
      </c>
    </row>
    <row r="696" customFormat="false" ht="41.25" hidden="false" customHeight="true" outlineLevel="0" collapsed="false">
      <c r="A696" s="4" t="n">
        <v>24</v>
      </c>
      <c r="B696" s="5" t="n">
        <v>45248</v>
      </c>
      <c r="C696" s="6" t="n">
        <v>52.5</v>
      </c>
      <c r="D696" s="6" t="n">
        <f aca="false">C696+E696</f>
        <v>44.1</v>
      </c>
      <c r="E696" s="7" t="n">
        <v>-8.4</v>
      </c>
      <c r="F696" s="8" t="s">
        <v>9</v>
      </c>
      <c r="G696" s="9" t="s">
        <v>552</v>
      </c>
      <c r="H696" s="10" t="n">
        <f aca="false">H695+E696</f>
        <v>-29.71</v>
      </c>
    </row>
    <row r="697" customFormat="false" ht="41.25" hidden="false" customHeight="true" outlineLevel="0" collapsed="false">
      <c r="A697" s="11" t="n">
        <v>25</v>
      </c>
      <c r="B697" s="12" t="n">
        <v>45249</v>
      </c>
      <c r="C697" s="13" t="n">
        <v>36</v>
      </c>
      <c r="D697" s="13" t="n">
        <f aca="false">C697+E697</f>
        <v>49.63</v>
      </c>
      <c r="E697" s="14" t="n">
        <v>13.63</v>
      </c>
      <c r="F697" s="15" t="s">
        <v>10</v>
      </c>
      <c r="G697" s="16" t="s">
        <v>553</v>
      </c>
      <c r="H697" s="17" t="n">
        <f aca="false">H696+E697</f>
        <v>-16.08</v>
      </c>
    </row>
    <row r="698" customFormat="false" ht="41.25" hidden="false" customHeight="true" outlineLevel="0" collapsed="false">
      <c r="A698" s="11" t="n">
        <v>26</v>
      </c>
      <c r="B698" s="12" t="n">
        <v>45250</v>
      </c>
      <c r="C698" s="13" t="n">
        <v>46</v>
      </c>
      <c r="D698" s="13" t="n">
        <f aca="false">C698+E698</f>
        <v>46.69</v>
      </c>
      <c r="E698" s="14" t="n">
        <v>0.69</v>
      </c>
      <c r="F698" s="15" t="s">
        <v>10</v>
      </c>
      <c r="G698" s="16" t="s">
        <v>554</v>
      </c>
      <c r="H698" s="17" t="n">
        <f aca="false">H697+E698</f>
        <v>-15.39</v>
      </c>
    </row>
    <row r="699" customFormat="false" ht="41.25" hidden="false" customHeight="true" outlineLevel="0" collapsed="false">
      <c r="A699" s="11" t="n">
        <v>27</v>
      </c>
      <c r="B699" s="12" t="n">
        <v>45251</v>
      </c>
      <c r="C699" s="13" t="n">
        <v>41</v>
      </c>
      <c r="D699" s="13" t="n">
        <f aca="false">C699+E699</f>
        <v>41.19</v>
      </c>
      <c r="E699" s="14" t="n">
        <v>0.19</v>
      </c>
      <c r="F699" s="15" t="s">
        <v>10</v>
      </c>
      <c r="G699" s="16" t="s">
        <v>555</v>
      </c>
      <c r="H699" s="17" t="n">
        <f aca="false">H698+E699</f>
        <v>-15.2</v>
      </c>
    </row>
    <row r="700" customFormat="false" ht="27.75" hidden="false" customHeight="true" outlineLevel="0" collapsed="false">
      <c r="A700" s="4" t="n">
        <v>28</v>
      </c>
      <c r="B700" s="5" t="n">
        <v>45252</v>
      </c>
      <c r="C700" s="6" t="n">
        <v>37.5</v>
      </c>
      <c r="D700" s="6" t="n">
        <f aca="false">C700+E700</f>
        <v>20.66</v>
      </c>
      <c r="E700" s="7" t="n">
        <v>-16.84</v>
      </c>
      <c r="F700" s="8" t="s">
        <v>9</v>
      </c>
      <c r="G700" s="9" t="s">
        <v>556</v>
      </c>
      <c r="H700" s="10" t="n">
        <f aca="false">H699+E700</f>
        <v>-32.04</v>
      </c>
    </row>
    <row r="701" customFormat="false" ht="41.25" hidden="false" customHeight="true" outlineLevel="0" collapsed="false">
      <c r="A701" s="4" t="n">
        <v>29</v>
      </c>
      <c r="B701" s="5" t="n">
        <v>45253</v>
      </c>
      <c r="C701" s="6" t="n">
        <v>57</v>
      </c>
      <c r="D701" s="6" t="n">
        <f aca="false">C701+E701</f>
        <v>54.63</v>
      </c>
      <c r="E701" s="7" t="n">
        <v>-2.37</v>
      </c>
      <c r="F701" s="8" t="s">
        <v>9</v>
      </c>
      <c r="G701" s="9" t="s">
        <v>557</v>
      </c>
      <c r="H701" s="10" t="n">
        <f aca="false">H700+E701</f>
        <v>-34.41</v>
      </c>
    </row>
    <row r="702" customFormat="false" ht="27.75" hidden="false" customHeight="true" outlineLevel="0" collapsed="false">
      <c r="A702" s="4" t="n">
        <v>30</v>
      </c>
      <c r="B702" s="5" t="n">
        <v>45255</v>
      </c>
      <c r="C702" s="6" t="n">
        <v>48.9</v>
      </c>
      <c r="D702" s="6" t="n">
        <f aca="false">C702+E702</f>
        <v>35.1</v>
      </c>
      <c r="E702" s="7" t="n">
        <v>-13.8</v>
      </c>
      <c r="F702" s="8" t="s">
        <v>9</v>
      </c>
      <c r="G702" s="9" t="s">
        <v>558</v>
      </c>
      <c r="H702" s="10" t="n">
        <f aca="false">H701+E702</f>
        <v>-48.21</v>
      </c>
    </row>
    <row r="703" customFormat="false" ht="15" hidden="false" customHeight="true" outlineLevel="0" collapsed="false">
      <c r="A703" s="4" t="n">
        <v>31</v>
      </c>
      <c r="B703" s="5" t="n">
        <v>45256</v>
      </c>
      <c r="C703" s="6" t="n">
        <v>32</v>
      </c>
      <c r="D703" s="6" t="n">
        <f aca="false">C703+E703</f>
        <v>12.81</v>
      </c>
      <c r="E703" s="7" t="n">
        <v>-19.19</v>
      </c>
      <c r="F703" s="8" t="s">
        <v>9</v>
      </c>
      <c r="G703" s="9" t="s">
        <v>559</v>
      </c>
      <c r="H703" s="10" t="n">
        <f aca="false">H702+E703</f>
        <v>-67.4</v>
      </c>
    </row>
    <row r="704" customFormat="false" ht="27.75" hidden="false" customHeight="true" outlineLevel="0" collapsed="false">
      <c r="A704" s="4" t="n">
        <v>32</v>
      </c>
      <c r="B704" s="5" t="n">
        <v>45257</v>
      </c>
      <c r="C704" s="6" t="n">
        <v>34</v>
      </c>
      <c r="D704" s="6" t="n">
        <f aca="false">C704+E704</f>
        <v>22.58</v>
      </c>
      <c r="E704" s="7" t="n">
        <v>-11.42</v>
      </c>
      <c r="F704" s="8" t="s">
        <v>9</v>
      </c>
      <c r="G704" s="9" t="s">
        <v>560</v>
      </c>
      <c r="H704" s="10" t="n">
        <f aca="false">H703+E704</f>
        <v>-78.82</v>
      </c>
    </row>
    <row r="705" customFormat="false" ht="27.75" hidden="false" customHeight="true" outlineLevel="0" collapsed="false">
      <c r="A705" s="11" t="n">
        <v>33</v>
      </c>
      <c r="B705" s="12" t="n">
        <v>45258</v>
      </c>
      <c r="C705" s="13" t="n">
        <v>28.76</v>
      </c>
      <c r="D705" s="13" t="n">
        <f aca="false">C705+E705</f>
        <v>29.49</v>
      </c>
      <c r="E705" s="14" t="n">
        <v>0.73</v>
      </c>
      <c r="F705" s="15" t="s">
        <v>10</v>
      </c>
      <c r="G705" s="16" t="s">
        <v>561</v>
      </c>
      <c r="H705" s="17" t="n">
        <f aca="false">H704+E705</f>
        <v>-78.09</v>
      </c>
    </row>
    <row r="706" customFormat="false" ht="27.75" hidden="false" customHeight="true" outlineLevel="0" collapsed="false">
      <c r="A706" s="4" t="n">
        <v>34</v>
      </c>
      <c r="B706" s="5" t="n">
        <v>45259</v>
      </c>
      <c r="C706" s="6" t="n">
        <v>38</v>
      </c>
      <c r="D706" s="6" t="n">
        <f aca="false">C706+E706</f>
        <v>27.38</v>
      </c>
      <c r="E706" s="7" t="n">
        <v>-10.62</v>
      </c>
      <c r="F706" s="8" t="s">
        <v>9</v>
      </c>
      <c r="G706" s="9" t="s">
        <v>562</v>
      </c>
      <c r="H706" s="10" t="n">
        <f aca="false">H705+E706</f>
        <v>-88.71</v>
      </c>
    </row>
    <row r="707" customFormat="false" ht="15" hidden="false" customHeight="true" outlineLevel="0" collapsed="false">
      <c r="A707" s="4" t="n">
        <v>35</v>
      </c>
      <c r="B707" s="5" t="n">
        <v>45260</v>
      </c>
      <c r="C707" s="6" t="n">
        <v>39</v>
      </c>
      <c r="D707" s="6" t="n">
        <f aca="false">C707+E707</f>
        <v>20.32</v>
      </c>
      <c r="E707" s="7" t="n">
        <v>-18.68</v>
      </c>
      <c r="F707" s="8" t="s">
        <v>9</v>
      </c>
      <c r="G707" s="9" t="s">
        <v>563</v>
      </c>
      <c r="H707" s="10" t="n">
        <f aca="false">H706+E707</f>
        <v>-107.39</v>
      </c>
    </row>
    <row r="708" customFormat="false" ht="27.75" hidden="false" customHeight="true" outlineLevel="0" collapsed="false">
      <c r="A708" s="4" t="n">
        <v>36</v>
      </c>
      <c r="B708" s="5" t="n">
        <v>45261</v>
      </c>
      <c r="C708" s="6" t="n">
        <v>49.5</v>
      </c>
      <c r="D708" s="6" t="n">
        <f aca="false">C708+E708</f>
        <v>33.6</v>
      </c>
      <c r="E708" s="7" t="n">
        <v>-15.9</v>
      </c>
      <c r="F708" s="8" t="s">
        <v>9</v>
      </c>
      <c r="G708" s="9" t="s">
        <v>564</v>
      </c>
      <c r="H708" s="10" t="n">
        <f aca="false">H707+E708</f>
        <v>-123.29</v>
      </c>
    </row>
    <row r="709" customFormat="false" ht="15" hidden="false" customHeight="true" outlineLevel="0" collapsed="false">
      <c r="A709" s="4" t="n">
        <v>37</v>
      </c>
      <c r="B709" s="5" t="n">
        <v>45262</v>
      </c>
      <c r="C709" s="6" t="n">
        <v>35</v>
      </c>
      <c r="D709" s="6" t="n">
        <f aca="false">C709+E709</f>
        <v>24.22</v>
      </c>
      <c r="E709" s="7" t="n">
        <v>-10.78</v>
      </c>
      <c r="F709" s="8" t="s">
        <v>9</v>
      </c>
      <c r="G709" s="9" t="s">
        <v>565</v>
      </c>
      <c r="H709" s="10" t="n">
        <f aca="false">H708+E709</f>
        <v>-134.07</v>
      </c>
    </row>
    <row r="710" customFormat="false" ht="54.75" hidden="false" customHeight="true" outlineLevel="0" collapsed="false">
      <c r="A710" s="11" t="n">
        <v>38</v>
      </c>
      <c r="B710" s="12" t="n">
        <v>45263</v>
      </c>
      <c r="C710" s="13" t="n">
        <v>55.5</v>
      </c>
      <c r="D710" s="13" t="n">
        <f aca="false">C710+E710</f>
        <v>100.88</v>
      </c>
      <c r="E710" s="14" t="n">
        <v>45.38</v>
      </c>
      <c r="F710" s="15" t="s">
        <v>10</v>
      </c>
      <c r="G710" s="16" t="s">
        <v>566</v>
      </c>
      <c r="H710" s="17" t="n">
        <f aca="false">H709+E710</f>
        <v>-88.69</v>
      </c>
    </row>
    <row r="711" customFormat="false" ht="15" hidden="false" customHeight="true" outlineLevel="0" collapsed="false">
      <c r="A711" s="4" t="n">
        <v>39</v>
      </c>
      <c r="B711" s="5" t="n">
        <v>45265</v>
      </c>
      <c r="C711" s="6" t="n">
        <v>21.5</v>
      </c>
      <c r="D711" s="6" t="n">
        <f aca="false">C711+E711</f>
        <v>21.43</v>
      </c>
      <c r="E711" s="7" t="n">
        <v>-0.07</v>
      </c>
      <c r="F711" s="8" t="s">
        <v>9</v>
      </c>
      <c r="G711" s="9" t="s">
        <v>567</v>
      </c>
      <c r="H711" s="10" t="n">
        <f aca="false">H710+E711</f>
        <v>-88.76</v>
      </c>
    </row>
    <row r="712" customFormat="false" ht="15" hidden="false" customHeight="true" outlineLevel="0" collapsed="false">
      <c r="A712" s="4" t="n">
        <v>40</v>
      </c>
      <c r="B712" s="5" t="n">
        <v>45266</v>
      </c>
      <c r="C712" s="6" t="n">
        <v>14</v>
      </c>
      <c r="D712" s="6" t="n">
        <f aca="false">C712+E712</f>
        <v>11</v>
      </c>
      <c r="E712" s="7" t="n">
        <v>-3</v>
      </c>
      <c r="F712" s="8" t="s">
        <v>9</v>
      </c>
      <c r="G712" s="9"/>
      <c r="H712" s="10" t="n">
        <f aca="false">H711+E712</f>
        <v>-91.76</v>
      </c>
    </row>
    <row r="713" customFormat="false" ht="54.75" hidden="false" customHeight="true" outlineLevel="0" collapsed="false">
      <c r="A713" s="11" t="n">
        <v>41</v>
      </c>
      <c r="B713" s="12" t="n">
        <v>45267</v>
      </c>
      <c r="C713" s="13" t="n">
        <v>48.5</v>
      </c>
      <c r="D713" s="13" t="n">
        <f aca="false">C713+E713</f>
        <v>90.13</v>
      </c>
      <c r="E713" s="14" t="n">
        <v>41.63</v>
      </c>
      <c r="F713" s="15" t="s">
        <v>10</v>
      </c>
      <c r="G713" s="16" t="s">
        <v>568</v>
      </c>
      <c r="H713" s="17" t="n">
        <f aca="false">H712+E713</f>
        <v>-50.13</v>
      </c>
    </row>
    <row r="714" customFormat="false" ht="15" hidden="false" customHeight="true" outlineLevel="0" collapsed="false">
      <c r="A714" s="4" t="n">
        <v>42</v>
      </c>
      <c r="B714" s="5" t="n">
        <v>45268</v>
      </c>
      <c r="C714" s="6" t="n">
        <v>16.5</v>
      </c>
      <c r="D714" s="6" t="n">
        <f aca="false">C714+E714</f>
        <v>5.58</v>
      </c>
      <c r="E714" s="7" t="n">
        <v>-10.92</v>
      </c>
      <c r="F714" s="8" t="s">
        <v>9</v>
      </c>
      <c r="G714" s="9"/>
      <c r="H714" s="10" t="n">
        <f aca="false">H713+E714</f>
        <v>-61.05</v>
      </c>
    </row>
    <row r="715" customFormat="false" ht="41.25" hidden="false" customHeight="true" outlineLevel="0" collapsed="false">
      <c r="A715" s="4" t="n">
        <v>43</v>
      </c>
      <c r="B715" s="5" t="n">
        <v>45269</v>
      </c>
      <c r="C715" s="6" t="n">
        <v>59.5</v>
      </c>
      <c r="D715" s="6" t="n">
        <f aca="false">C715+E715</f>
        <v>42.9</v>
      </c>
      <c r="E715" s="7" t="n">
        <v>-16.6</v>
      </c>
      <c r="F715" s="8" t="s">
        <v>9</v>
      </c>
      <c r="G715" s="9" t="s">
        <v>569</v>
      </c>
      <c r="H715" s="10" t="n">
        <f aca="false">H714+E715</f>
        <v>-77.65</v>
      </c>
    </row>
    <row r="716" customFormat="false" ht="15" hidden="false" customHeight="true" outlineLevel="0" collapsed="false">
      <c r="A716" s="4" t="n">
        <v>44</v>
      </c>
      <c r="B716" s="5" t="n">
        <v>45270</v>
      </c>
      <c r="C716" s="6" t="n">
        <v>12.5</v>
      </c>
      <c r="D716" s="6" t="n">
        <f aca="false">C716+E716</f>
        <v>0</v>
      </c>
      <c r="E716" s="7" t="n">
        <v>-12.5</v>
      </c>
      <c r="F716" s="8" t="s">
        <v>9</v>
      </c>
      <c r="G716" s="9"/>
      <c r="H716" s="10" t="n">
        <f aca="false">H715+E716</f>
        <v>-90.15</v>
      </c>
    </row>
    <row r="717" customFormat="false" ht="54.75" hidden="false" customHeight="true" outlineLevel="0" collapsed="false">
      <c r="A717" s="11" t="n">
        <v>45</v>
      </c>
      <c r="B717" s="12" t="n">
        <v>45272</v>
      </c>
      <c r="C717" s="13" t="n">
        <v>54.5</v>
      </c>
      <c r="D717" s="13" t="n">
        <f aca="false">C717+E717</f>
        <v>59.56</v>
      </c>
      <c r="E717" s="14" t="n">
        <v>5.06</v>
      </c>
      <c r="F717" s="15" t="s">
        <v>10</v>
      </c>
      <c r="G717" s="16" t="s">
        <v>570</v>
      </c>
      <c r="H717" s="17" t="n">
        <f aca="false">H716+E717</f>
        <v>-85.09</v>
      </c>
    </row>
    <row r="718" customFormat="false" ht="27.75" hidden="false" customHeight="true" outlineLevel="0" collapsed="false">
      <c r="A718" s="4" t="n">
        <v>46</v>
      </c>
      <c r="B718" s="5" t="n">
        <v>45273</v>
      </c>
      <c r="C718" s="6" t="n">
        <v>32</v>
      </c>
      <c r="D718" s="6" t="n">
        <f aca="false">C718+E718</f>
        <v>30.1</v>
      </c>
      <c r="E718" s="7" t="n">
        <v>-1.9</v>
      </c>
      <c r="F718" s="8" t="s">
        <v>9</v>
      </c>
      <c r="G718" s="9" t="s">
        <v>571</v>
      </c>
      <c r="H718" s="10" t="n">
        <f aca="false">H717+E718</f>
        <v>-86.99</v>
      </c>
    </row>
    <row r="719" customFormat="false" ht="15" hidden="false" customHeight="true" outlineLevel="0" collapsed="false">
      <c r="A719" s="4" t="n">
        <v>47</v>
      </c>
      <c r="B719" s="5" t="n">
        <v>45274</v>
      </c>
      <c r="C719" s="6" t="n">
        <v>42</v>
      </c>
      <c r="D719" s="6" t="n">
        <f aca="false">C719+E719</f>
        <v>5.4</v>
      </c>
      <c r="E719" s="7" t="n">
        <v>-36.6</v>
      </c>
      <c r="F719" s="8" t="s">
        <v>9</v>
      </c>
      <c r="G719" s="9"/>
      <c r="H719" s="10" t="n">
        <f aca="false">H718+E719</f>
        <v>-123.59</v>
      </c>
    </row>
    <row r="720" customFormat="false" ht="27.75" hidden="false" customHeight="true" outlineLevel="0" collapsed="false">
      <c r="A720" s="4" t="n">
        <v>48</v>
      </c>
      <c r="B720" s="5" t="n">
        <v>45275</v>
      </c>
      <c r="C720" s="6" t="n">
        <v>38</v>
      </c>
      <c r="D720" s="6" t="n">
        <f aca="false">C720+E720</f>
        <v>21.34</v>
      </c>
      <c r="E720" s="7" t="n">
        <v>-16.66</v>
      </c>
      <c r="F720" s="8" t="s">
        <v>9</v>
      </c>
      <c r="G720" s="9" t="s">
        <v>572</v>
      </c>
      <c r="H720" s="10" t="n">
        <f aca="false">H719+E720</f>
        <v>-140.25</v>
      </c>
    </row>
    <row r="721" customFormat="false" ht="15" hidden="false" customHeight="true" outlineLevel="0" collapsed="false">
      <c r="A721" s="4" t="n">
        <v>49</v>
      </c>
      <c r="B721" s="5" t="n">
        <v>45276</v>
      </c>
      <c r="C721" s="6" t="n">
        <v>40</v>
      </c>
      <c r="D721" s="6" t="n">
        <f aca="false">C721+E721</f>
        <v>5.22</v>
      </c>
      <c r="E721" s="7" t="n">
        <v>-34.78</v>
      </c>
      <c r="F721" s="8" t="s">
        <v>9</v>
      </c>
      <c r="G721" s="9"/>
      <c r="H721" s="10" t="n">
        <f aca="false">H720+E721</f>
        <v>-175.03</v>
      </c>
    </row>
    <row r="722" customFormat="false" ht="41.25" hidden="false" customHeight="true" outlineLevel="0" collapsed="false">
      <c r="A722" s="11" t="n">
        <v>50</v>
      </c>
      <c r="B722" s="12" t="n">
        <v>45277</v>
      </c>
      <c r="C722" s="13" t="n">
        <v>47</v>
      </c>
      <c r="D722" s="13" t="n">
        <f aca="false">C722+E722</f>
        <v>58.8</v>
      </c>
      <c r="E722" s="14" t="n">
        <v>11.8</v>
      </c>
      <c r="F722" s="15" t="s">
        <v>10</v>
      </c>
      <c r="G722" s="16" t="s">
        <v>573</v>
      </c>
      <c r="H722" s="17" t="n">
        <f aca="false">H721+E722</f>
        <v>-163.23</v>
      </c>
    </row>
    <row r="723" customFormat="false" ht="15" hidden="false" customHeight="true" outlineLevel="0" collapsed="false">
      <c r="A723" s="4" t="n">
        <v>51</v>
      </c>
      <c r="B723" s="5" t="n">
        <v>45278</v>
      </c>
      <c r="C723" s="6" t="n">
        <v>29</v>
      </c>
      <c r="D723" s="6" t="n">
        <f aca="false">C723+E723</f>
        <v>12.89</v>
      </c>
      <c r="E723" s="7" t="n">
        <v>-16.11</v>
      </c>
      <c r="F723" s="8" t="s">
        <v>9</v>
      </c>
      <c r="G723" s="9" t="s">
        <v>574</v>
      </c>
      <c r="H723" s="10" t="n">
        <f aca="false">H722+E723</f>
        <v>-179.34</v>
      </c>
    </row>
    <row r="724" customFormat="false" ht="54.75" hidden="false" customHeight="true" outlineLevel="0" collapsed="false">
      <c r="A724" s="11" t="n">
        <v>52</v>
      </c>
      <c r="B724" s="12" t="n">
        <v>45279</v>
      </c>
      <c r="C724" s="13" t="n">
        <v>51.2</v>
      </c>
      <c r="D724" s="13" t="n">
        <f aca="false">C724+E724</f>
        <v>59.1</v>
      </c>
      <c r="E724" s="14" t="n">
        <v>7.9</v>
      </c>
      <c r="F724" s="15" t="s">
        <v>10</v>
      </c>
      <c r="G724" s="16" t="s">
        <v>575</v>
      </c>
      <c r="H724" s="17" t="n">
        <f aca="false">H723+E724</f>
        <v>-171.44</v>
      </c>
    </row>
    <row r="725" customFormat="false" ht="68.25" hidden="false" customHeight="true" outlineLevel="0" collapsed="false">
      <c r="A725" s="11" t="n">
        <v>53</v>
      </c>
      <c r="B725" s="12" t="n">
        <v>45280</v>
      </c>
      <c r="C725" s="13" t="n">
        <v>30</v>
      </c>
      <c r="D725" s="13" t="n">
        <f aca="false">C725+E725</f>
        <v>63.81</v>
      </c>
      <c r="E725" s="14" t="n">
        <v>33.81</v>
      </c>
      <c r="F725" s="15" t="s">
        <v>10</v>
      </c>
      <c r="G725" s="16" t="s">
        <v>576</v>
      </c>
      <c r="H725" s="17" t="n">
        <f aca="false">H724+E725</f>
        <v>-137.63</v>
      </c>
    </row>
    <row r="726" customFormat="false" ht="54.75" hidden="false" customHeight="true" outlineLevel="0" collapsed="false">
      <c r="A726" s="11" t="n">
        <v>54</v>
      </c>
      <c r="B726" s="12" t="n">
        <v>45281</v>
      </c>
      <c r="C726" s="13" t="n">
        <v>49</v>
      </c>
      <c r="D726" s="13" t="n">
        <f aca="false">C726+E726</f>
        <v>101.75</v>
      </c>
      <c r="E726" s="14" t="n">
        <v>52.75</v>
      </c>
      <c r="F726" s="15" t="s">
        <v>10</v>
      </c>
      <c r="G726" s="16" t="s">
        <v>577</v>
      </c>
      <c r="H726" s="17" t="n">
        <f aca="false">H725+E726</f>
        <v>-84.88</v>
      </c>
    </row>
    <row r="727" customFormat="false" ht="15" hidden="false" customHeight="true" outlineLevel="0" collapsed="false">
      <c r="A727" s="4" t="n">
        <v>55</v>
      </c>
      <c r="B727" s="5" t="n">
        <v>45282</v>
      </c>
      <c r="C727" s="6" t="n">
        <v>37</v>
      </c>
      <c r="D727" s="6" t="n">
        <f aca="false">C727+E727</f>
        <v>6.3</v>
      </c>
      <c r="E727" s="7" t="n">
        <v>-30.7</v>
      </c>
      <c r="F727" s="8" t="s">
        <v>9</v>
      </c>
      <c r="G727" s="9"/>
      <c r="H727" s="10" t="n">
        <f aca="false">H726+E727</f>
        <v>-115.58</v>
      </c>
    </row>
    <row r="728" customFormat="false" ht="27.75" hidden="false" customHeight="true" outlineLevel="0" collapsed="false">
      <c r="A728" s="11" t="n">
        <v>56</v>
      </c>
      <c r="B728" s="12" t="n">
        <v>45283</v>
      </c>
      <c r="C728" s="13" t="n">
        <v>25</v>
      </c>
      <c r="D728" s="13" t="n">
        <f aca="false">C728+E728</f>
        <v>25.17</v>
      </c>
      <c r="E728" s="14" t="n">
        <v>0.17</v>
      </c>
      <c r="F728" s="15" t="s">
        <v>10</v>
      </c>
      <c r="G728" s="16" t="s">
        <v>578</v>
      </c>
      <c r="H728" s="17" t="n">
        <f aca="false">H727+E728</f>
        <v>-115.41</v>
      </c>
    </row>
    <row r="729" customFormat="false" ht="54.75" hidden="false" customHeight="true" outlineLevel="0" collapsed="false">
      <c r="A729" s="11" t="n">
        <v>57</v>
      </c>
      <c r="B729" s="12" t="n">
        <v>45284</v>
      </c>
      <c r="C729" s="13" t="n">
        <v>53</v>
      </c>
      <c r="D729" s="13" t="n">
        <f aca="false">C729+E729</f>
        <v>210.9</v>
      </c>
      <c r="E729" s="14" t="n">
        <v>157.9</v>
      </c>
      <c r="F729" s="15" t="s">
        <v>10</v>
      </c>
      <c r="G729" s="16" t="s">
        <v>579</v>
      </c>
      <c r="H729" s="17" t="n">
        <f aca="false">H728+E729</f>
        <v>42.49</v>
      </c>
    </row>
    <row r="730" customFormat="false" ht="54.75" hidden="false" customHeight="true" outlineLevel="0" collapsed="false">
      <c r="A730" s="11" t="n">
        <v>58</v>
      </c>
      <c r="B730" s="12" t="n">
        <v>45286</v>
      </c>
      <c r="C730" s="13" t="n">
        <v>30</v>
      </c>
      <c r="D730" s="13" t="n">
        <f aca="false">C730+E730</f>
        <v>134.48</v>
      </c>
      <c r="E730" s="14" t="n">
        <v>104.48</v>
      </c>
      <c r="F730" s="15" t="s">
        <v>10</v>
      </c>
      <c r="G730" s="16" t="s">
        <v>580</v>
      </c>
      <c r="H730" s="17" t="n">
        <f aca="false">H729+E730</f>
        <v>146.97</v>
      </c>
    </row>
    <row r="731" customFormat="false" ht="54.75" hidden="false" customHeight="true" outlineLevel="0" collapsed="false">
      <c r="A731" s="11" t="n">
        <v>59</v>
      </c>
      <c r="B731" s="12" t="n">
        <v>45287</v>
      </c>
      <c r="C731" s="13" t="n">
        <v>45.5</v>
      </c>
      <c r="D731" s="13" t="n">
        <f aca="false">C731+E731</f>
        <v>64.83</v>
      </c>
      <c r="E731" s="14" t="n">
        <v>19.33</v>
      </c>
      <c r="F731" s="15" t="s">
        <v>10</v>
      </c>
      <c r="G731" s="16" t="s">
        <v>581</v>
      </c>
      <c r="H731" s="17" t="n">
        <f aca="false">H730+E731</f>
        <v>166.3</v>
      </c>
    </row>
    <row r="732" customFormat="false" ht="54.75" hidden="false" customHeight="true" outlineLevel="0" collapsed="false">
      <c r="A732" s="11" t="n">
        <v>60</v>
      </c>
      <c r="B732" s="12" t="n">
        <v>45288</v>
      </c>
      <c r="C732" s="13" t="n">
        <v>33</v>
      </c>
      <c r="D732" s="13" t="n">
        <f aca="false">C732+E732</f>
        <v>73.3</v>
      </c>
      <c r="E732" s="14" t="n">
        <v>40.3</v>
      </c>
      <c r="F732" s="15" t="s">
        <v>10</v>
      </c>
      <c r="G732" s="16" t="s">
        <v>582</v>
      </c>
      <c r="H732" s="17" t="n">
        <f aca="false">H731+E732</f>
        <v>206.6</v>
      </c>
    </row>
    <row r="733" customFormat="false" ht="41.25" hidden="false" customHeight="true" outlineLevel="0" collapsed="false">
      <c r="A733" s="11" t="n">
        <v>61</v>
      </c>
      <c r="B733" s="12" t="n">
        <v>45289</v>
      </c>
      <c r="C733" s="13" t="n">
        <v>35.5</v>
      </c>
      <c r="D733" s="13" t="n">
        <f aca="false">C733+E733</f>
        <v>160.5</v>
      </c>
      <c r="E733" s="14" t="n">
        <v>125</v>
      </c>
      <c r="F733" s="15" t="s">
        <v>10</v>
      </c>
      <c r="G733" s="16" t="s">
        <v>583</v>
      </c>
      <c r="H733" s="17" t="n">
        <f aca="false">H732+E733</f>
        <v>331.6</v>
      </c>
    </row>
    <row r="734" customFormat="false" ht="54.75" hidden="false" customHeight="true" outlineLevel="0" collapsed="false">
      <c r="A734" s="11" t="n">
        <v>62</v>
      </c>
      <c r="B734" s="12" t="n">
        <v>45290</v>
      </c>
      <c r="C734" s="13" t="n">
        <v>35.5</v>
      </c>
      <c r="D734" s="13" t="n">
        <f aca="false">C734+E734</f>
        <v>137.9</v>
      </c>
      <c r="E734" s="14" t="n">
        <v>102.4</v>
      </c>
      <c r="F734" s="15" t="s">
        <v>10</v>
      </c>
      <c r="G734" s="16" t="s">
        <v>584</v>
      </c>
      <c r="H734" s="17" t="n">
        <f aca="false">H733+E734</f>
        <v>434</v>
      </c>
    </row>
    <row r="735" customFormat="false" ht="15" hidden="false" customHeight="true" outlineLevel="0" collapsed="false">
      <c r="A735" s="4" t="n">
        <v>63</v>
      </c>
      <c r="B735" s="5" t="n">
        <v>45291</v>
      </c>
      <c r="C735" s="6" t="n">
        <v>29</v>
      </c>
      <c r="D735" s="6" t="n">
        <f aca="false">C735+E735</f>
        <v>3</v>
      </c>
      <c r="E735" s="7" t="n">
        <v>-26</v>
      </c>
      <c r="F735" s="8" t="s">
        <v>9</v>
      </c>
      <c r="G735" s="9" t="s">
        <v>585</v>
      </c>
      <c r="H735" s="10" t="n">
        <f aca="false">H734+E735</f>
        <v>408</v>
      </c>
    </row>
    <row r="736" customFormat="false" ht="41.25" hidden="false" customHeight="true" outlineLevel="0" collapsed="false">
      <c r="A736" s="11" t="n">
        <v>64</v>
      </c>
      <c r="B736" s="12" t="n">
        <v>45292</v>
      </c>
      <c r="C736" s="13" t="n">
        <v>36</v>
      </c>
      <c r="D736" s="13" t="n">
        <f aca="false">C736+E736</f>
        <v>44.68</v>
      </c>
      <c r="E736" s="14" t="n">
        <v>8.68</v>
      </c>
      <c r="F736" s="15" t="s">
        <v>10</v>
      </c>
      <c r="G736" s="16" t="s">
        <v>586</v>
      </c>
      <c r="H736" s="17" t="n">
        <f aca="false">H735+E736</f>
        <v>416.68</v>
      </c>
    </row>
    <row r="737" customFormat="false" ht="41.25" hidden="false" customHeight="true" outlineLevel="0" collapsed="false">
      <c r="A737" s="11" t="n">
        <v>65</v>
      </c>
      <c r="B737" s="12" t="n">
        <v>45293</v>
      </c>
      <c r="C737" s="13" t="n">
        <v>42</v>
      </c>
      <c r="D737" s="13" t="n">
        <f aca="false">C737+E737</f>
        <v>52.29</v>
      </c>
      <c r="E737" s="14" t="n">
        <v>10.29</v>
      </c>
      <c r="F737" s="15" t="s">
        <v>10</v>
      </c>
      <c r="G737" s="16" t="s">
        <v>587</v>
      </c>
      <c r="H737" s="17" t="n">
        <f aca="false">H736+E737</f>
        <v>426.97</v>
      </c>
    </row>
    <row r="738" customFormat="false" ht="15" hidden="false" customHeight="true" outlineLevel="0" collapsed="false">
      <c r="A738" s="4" t="n">
        <v>66</v>
      </c>
      <c r="B738" s="5" t="n">
        <v>45294</v>
      </c>
      <c r="C738" s="6" t="n">
        <v>36</v>
      </c>
      <c r="D738" s="6" t="n">
        <f aca="false">C738+E738</f>
        <v>12.54</v>
      </c>
      <c r="E738" s="7" t="n">
        <v>-23.46</v>
      </c>
      <c r="F738" s="8" t="s">
        <v>9</v>
      </c>
      <c r="G738" s="9" t="s">
        <v>588</v>
      </c>
      <c r="H738" s="10" t="n">
        <f aca="false">H737+E738</f>
        <v>403.51</v>
      </c>
    </row>
    <row r="739" customFormat="false" ht="54.75" hidden="false" customHeight="true" outlineLevel="0" collapsed="false">
      <c r="A739" s="11" t="n">
        <v>67</v>
      </c>
      <c r="B739" s="12" t="n">
        <v>45295</v>
      </c>
      <c r="C739" s="13" t="n">
        <v>51</v>
      </c>
      <c r="D739" s="13" t="n">
        <f aca="false">C739+E739</f>
        <v>80.88</v>
      </c>
      <c r="E739" s="14" t="n">
        <v>29.88</v>
      </c>
      <c r="F739" s="15" t="s">
        <v>10</v>
      </c>
      <c r="G739" s="16" t="s">
        <v>589</v>
      </c>
      <c r="H739" s="17" t="n">
        <f aca="false">H738+E739</f>
        <v>433.39</v>
      </c>
    </row>
    <row r="740" customFormat="false" ht="15" hidden="false" customHeight="true" outlineLevel="0" collapsed="false">
      <c r="A740" s="11" t="n">
        <v>68</v>
      </c>
      <c r="B740" s="12" t="n">
        <v>45296</v>
      </c>
      <c r="C740" s="13" t="n">
        <v>17</v>
      </c>
      <c r="D740" s="13" t="n">
        <f aca="false">C740+E740</f>
        <v>21.06</v>
      </c>
      <c r="E740" s="14" t="n">
        <v>4.06</v>
      </c>
      <c r="F740" s="15" t="s">
        <v>10</v>
      </c>
      <c r="G740" s="16" t="s">
        <v>590</v>
      </c>
      <c r="H740" s="17" t="n">
        <f aca="false">H739+E740</f>
        <v>437.45</v>
      </c>
    </row>
    <row r="741" customFormat="false" ht="41.25" hidden="false" customHeight="true" outlineLevel="0" collapsed="false">
      <c r="A741" s="4" t="n">
        <v>69</v>
      </c>
      <c r="B741" s="5" t="n">
        <v>45297</v>
      </c>
      <c r="C741" s="6" t="n">
        <v>58</v>
      </c>
      <c r="D741" s="6" t="n">
        <f aca="false">C741+E741</f>
        <v>51.5</v>
      </c>
      <c r="E741" s="7" t="n">
        <v>-6.5</v>
      </c>
      <c r="F741" s="8" t="s">
        <v>9</v>
      </c>
      <c r="G741" s="9" t="s">
        <v>591</v>
      </c>
      <c r="H741" s="10" t="n">
        <f aca="false">H740+E741</f>
        <v>430.95</v>
      </c>
    </row>
    <row r="742" customFormat="false" ht="27.75" hidden="false" customHeight="true" outlineLevel="0" collapsed="false">
      <c r="A742" s="4" t="n">
        <v>70</v>
      </c>
      <c r="B742" s="5" t="n">
        <v>45298</v>
      </c>
      <c r="C742" s="6" t="n">
        <v>30</v>
      </c>
      <c r="D742" s="6" t="n">
        <f aca="false">C742+E742</f>
        <v>25.68</v>
      </c>
      <c r="E742" s="7" t="n">
        <v>-4.32</v>
      </c>
      <c r="F742" s="8" t="s">
        <v>9</v>
      </c>
      <c r="G742" s="9" t="s">
        <v>592</v>
      </c>
      <c r="H742" s="10" t="n">
        <f aca="false">H741+E742</f>
        <v>426.63</v>
      </c>
    </row>
    <row r="743" customFormat="false" ht="15" hidden="false" customHeight="true" outlineLevel="0" collapsed="false">
      <c r="A743" s="4" t="n">
        <v>71</v>
      </c>
      <c r="B743" s="5" t="n">
        <v>45299</v>
      </c>
      <c r="C743" s="6" t="n">
        <v>42</v>
      </c>
      <c r="D743" s="6" t="n">
        <f aca="false">C743+E743</f>
        <v>21.7</v>
      </c>
      <c r="E743" s="7" t="n">
        <v>-20.3</v>
      </c>
      <c r="F743" s="8" t="s">
        <v>9</v>
      </c>
      <c r="G743" s="9" t="s">
        <v>593</v>
      </c>
      <c r="H743" s="10" t="n">
        <f aca="false">H742+E743</f>
        <v>406.33</v>
      </c>
    </row>
    <row r="744" customFormat="false" ht="27.75" hidden="false" customHeight="true" outlineLevel="0" collapsed="false">
      <c r="A744" s="4" t="n">
        <v>72</v>
      </c>
      <c r="B744" s="5" t="n">
        <v>45300</v>
      </c>
      <c r="C744" s="6" t="n">
        <v>36</v>
      </c>
      <c r="D744" s="6" t="n">
        <f aca="false">C744+E744</f>
        <v>23.72</v>
      </c>
      <c r="E744" s="7" t="n">
        <v>-12.28</v>
      </c>
      <c r="F744" s="8" t="s">
        <v>9</v>
      </c>
      <c r="G744" s="9" t="s">
        <v>594</v>
      </c>
      <c r="H744" s="10" t="n">
        <f aca="false">H743+E744</f>
        <v>394.05</v>
      </c>
    </row>
    <row r="745" customFormat="false" ht="27.75" hidden="false" customHeight="true" outlineLevel="0" collapsed="false">
      <c r="A745" s="4" t="n">
        <v>73</v>
      </c>
      <c r="B745" s="5" t="n">
        <v>45301</v>
      </c>
      <c r="C745" s="6" t="n">
        <v>33</v>
      </c>
      <c r="D745" s="6" t="n">
        <f aca="false">C745+E745</f>
        <v>25.74</v>
      </c>
      <c r="E745" s="7" t="n">
        <v>-7.26</v>
      </c>
      <c r="F745" s="8" t="s">
        <v>9</v>
      </c>
      <c r="G745" s="9" t="s">
        <v>595</v>
      </c>
      <c r="H745" s="10" t="n">
        <f aca="false">H744+E745</f>
        <v>386.79</v>
      </c>
    </row>
    <row r="746" customFormat="false" ht="54.75" hidden="false" customHeight="true" outlineLevel="0" collapsed="false">
      <c r="A746" s="11" t="n">
        <v>74</v>
      </c>
      <c r="B746" s="12" t="n">
        <v>45302</v>
      </c>
      <c r="C746" s="13" t="n">
        <v>47.5</v>
      </c>
      <c r="D746" s="13" t="n">
        <f aca="false">C746+E746</f>
        <v>111.14</v>
      </c>
      <c r="E746" s="14" t="n">
        <v>63.64</v>
      </c>
      <c r="F746" s="15" t="s">
        <v>10</v>
      </c>
      <c r="G746" s="16" t="s">
        <v>596</v>
      </c>
      <c r="H746" s="17" t="n">
        <f aca="false">H745+E746</f>
        <v>450.43</v>
      </c>
    </row>
    <row r="747" customFormat="false" ht="27.75" hidden="false" customHeight="true" outlineLevel="0" collapsed="false">
      <c r="A747" s="4" t="n">
        <v>75</v>
      </c>
      <c r="B747" s="5" t="n">
        <v>45303</v>
      </c>
      <c r="C747" s="6" t="n">
        <v>33</v>
      </c>
      <c r="D747" s="6" t="n">
        <f aca="false">C747+E747</f>
        <v>26.62</v>
      </c>
      <c r="E747" s="7" t="n">
        <v>-6.38</v>
      </c>
      <c r="F747" s="8" t="s">
        <v>9</v>
      </c>
      <c r="G747" s="9" t="s">
        <v>597</v>
      </c>
      <c r="H747" s="10" t="n">
        <f aca="false">H746+E747</f>
        <v>444.05</v>
      </c>
    </row>
    <row r="748" customFormat="false" ht="54.75" hidden="false" customHeight="true" outlineLevel="0" collapsed="false">
      <c r="A748" s="11" t="n">
        <v>76</v>
      </c>
      <c r="B748" s="12" t="n">
        <v>45304</v>
      </c>
      <c r="C748" s="13" t="n">
        <v>49.5</v>
      </c>
      <c r="D748" s="13" t="n">
        <f aca="false">C748+E748</f>
        <v>82.2</v>
      </c>
      <c r="E748" s="14" t="n">
        <v>32.7</v>
      </c>
      <c r="F748" s="15" t="s">
        <v>10</v>
      </c>
      <c r="G748" s="16" t="s">
        <v>598</v>
      </c>
      <c r="H748" s="17" t="n">
        <f aca="false">H747+E748</f>
        <v>476.75</v>
      </c>
    </row>
    <row r="749" customFormat="false" ht="41.25" hidden="false" customHeight="true" outlineLevel="0" collapsed="false">
      <c r="A749" s="11" t="n">
        <v>77</v>
      </c>
      <c r="B749" s="12" t="n">
        <v>45305</v>
      </c>
      <c r="C749" s="13" t="n">
        <v>39</v>
      </c>
      <c r="D749" s="13" t="n">
        <f aca="false">C749+E749</f>
        <v>59.98</v>
      </c>
      <c r="E749" s="14" t="n">
        <v>20.98</v>
      </c>
      <c r="F749" s="15" t="s">
        <v>10</v>
      </c>
      <c r="G749" s="16" t="s">
        <v>599</v>
      </c>
      <c r="H749" s="17" t="n">
        <f aca="false">H748+E749</f>
        <v>497.73</v>
      </c>
    </row>
    <row r="750" customFormat="false" ht="27.75" hidden="false" customHeight="true" outlineLevel="0" collapsed="false">
      <c r="A750" s="11" t="n">
        <v>78</v>
      </c>
      <c r="B750" s="12" t="n">
        <v>45306</v>
      </c>
      <c r="C750" s="13" t="n">
        <v>26</v>
      </c>
      <c r="D750" s="13" t="n">
        <f aca="false">C750+E750</f>
        <v>33.15</v>
      </c>
      <c r="E750" s="14" t="n">
        <v>7.15</v>
      </c>
      <c r="F750" s="15" t="s">
        <v>10</v>
      </c>
      <c r="G750" s="16" t="s">
        <v>600</v>
      </c>
      <c r="H750" s="17" t="n">
        <f aca="false">H749+E750</f>
        <v>504.88</v>
      </c>
    </row>
    <row r="751" customFormat="false" ht="27.75" hidden="false" customHeight="true" outlineLevel="0" collapsed="false">
      <c r="A751" s="4" t="n">
        <v>79</v>
      </c>
      <c r="B751" s="5" t="n">
        <v>45307</v>
      </c>
      <c r="C751" s="6" t="n">
        <v>46</v>
      </c>
      <c r="D751" s="6" t="n">
        <f aca="false">C751+E751</f>
        <v>28.75</v>
      </c>
      <c r="E751" s="7" t="n">
        <v>-17.25</v>
      </c>
      <c r="F751" s="8" t="s">
        <v>9</v>
      </c>
      <c r="G751" s="9" t="s">
        <v>601</v>
      </c>
      <c r="H751" s="10" t="n">
        <f aca="false">H750+E751</f>
        <v>487.63</v>
      </c>
    </row>
    <row r="752" customFormat="false" ht="27.75" hidden="false" customHeight="true" outlineLevel="0" collapsed="false">
      <c r="A752" s="4" t="n">
        <v>80</v>
      </c>
      <c r="B752" s="5" t="n">
        <v>45308</v>
      </c>
      <c r="C752" s="6" t="n">
        <v>26</v>
      </c>
      <c r="D752" s="6" t="n">
        <f aca="false">C752+E752</f>
        <v>17.78</v>
      </c>
      <c r="E752" s="7" t="n">
        <v>-8.22</v>
      </c>
      <c r="F752" s="8" t="s">
        <v>9</v>
      </c>
      <c r="G752" s="9" t="s">
        <v>602</v>
      </c>
      <c r="H752" s="10" t="n">
        <f aca="false">H751+E752</f>
        <v>479.41</v>
      </c>
    </row>
    <row r="753" customFormat="false" ht="68.25" hidden="false" customHeight="true" outlineLevel="0" collapsed="false">
      <c r="A753" s="11" t="n">
        <v>81</v>
      </c>
      <c r="B753" s="12" t="n">
        <v>45309</v>
      </c>
      <c r="C753" s="13" t="n">
        <v>53</v>
      </c>
      <c r="D753" s="13" t="n">
        <f aca="false">C753+E753</f>
        <v>116.84</v>
      </c>
      <c r="E753" s="14" t="n">
        <v>63.84</v>
      </c>
      <c r="F753" s="15" t="s">
        <v>10</v>
      </c>
      <c r="G753" s="16" t="s">
        <v>603</v>
      </c>
      <c r="H753" s="17" t="n">
        <f aca="false">H752+E753</f>
        <v>543.25</v>
      </c>
    </row>
    <row r="754" customFormat="false" ht="15" hidden="false" customHeight="true" outlineLevel="0" collapsed="false">
      <c r="A754" s="4" t="n">
        <v>82</v>
      </c>
      <c r="B754" s="5" t="n">
        <v>45310</v>
      </c>
      <c r="C754" s="6" t="n">
        <v>25</v>
      </c>
      <c r="D754" s="6" t="n">
        <f aca="false">C754+E754</f>
        <v>14.49</v>
      </c>
      <c r="E754" s="7" t="n">
        <v>-10.51</v>
      </c>
      <c r="F754" s="8" t="s">
        <v>9</v>
      </c>
      <c r="G754" s="9" t="s">
        <v>604</v>
      </c>
      <c r="H754" s="10" t="n">
        <f aca="false">H753+E754</f>
        <v>532.74</v>
      </c>
    </row>
    <row r="755" customFormat="false" ht="15" hidden="false" customHeight="true" outlineLevel="0" collapsed="false">
      <c r="A755" s="4" t="n">
        <v>83</v>
      </c>
      <c r="B755" s="5" t="n">
        <v>45311</v>
      </c>
      <c r="C755" s="6" t="n">
        <v>36</v>
      </c>
      <c r="D755" s="6" t="n">
        <f aca="false">C755+E755</f>
        <v>15.15</v>
      </c>
      <c r="E755" s="7" t="n">
        <v>-20.85</v>
      </c>
      <c r="F755" s="8" t="s">
        <v>9</v>
      </c>
      <c r="G755" s="9" t="s">
        <v>605</v>
      </c>
      <c r="H755" s="10" t="n">
        <f aca="false">H754+E755</f>
        <v>511.89</v>
      </c>
    </row>
    <row r="756" customFormat="false" ht="41.25" hidden="false" customHeight="true" outlineLevel="0" collapsed="false">
      <c r="A756" s="11" t="n">
        <v>84</v>
      </c>
      <c r="B756" s="12" t="n">
        <v>45312</v>
      </c>
      <c r="C756" s="13" t="n">
        <v>41</v>
      </c>
      <c r="D756" s="13" t="n">
        <f aca="false">C756+E756</f>
        <v>48.27</v>
      </c>
      <c r="E756" s="14" t="n">
        <v>7.27</v>
      </c>
      <c r="F756" s="15" t="s">
        <v>10</v>
      </c>
      <c r="G756" s="16" t="s">
        <v>606</v>
      </c>
      <c r="H756" s="17" t="n">
        <f aca="false">H755+E756</f>
        <v>519.16</v>
      </c>
    </row>
    <row r="757" customFormat="false" ht="15" hidden="false" customHeight="true" outlineLevel="0" collapsed="false">
      <c r="A757" s="4" t="n">
        <v>85</v>
      </c>
      <c r="B757" s="5" t="n">
        <v>45313</v>
      </c>
      <c r="C757" s="6" t="n">
        <v>34</v>
      </c>
      <c r="D757" s="6" t="n">
        <f aca="false">C757+E757</f>
        <v>22.83</v>
      </c>
      <c r="E757" s="7" t="n">
        <v>-11.17</v>
      </c>
      <c r="F757" s="8" t="s">
        <v>9</v>
      </c>
      <c r="G757" s="9" t="s">
        <v>607</v>
      </c>
      <c r="H757" s="10" t="n">
        <f aca="false">H756+E757</f>
        <v>507.99</v>
      </c>
    </row>
    <row r="758" customFormat="false" ht="27.75" hidden="false" customHeight="true" outlineLevel="0" collapsed="false">
      <c r="A758" s="4" t="n">
        <v>86</v>
      </c>
      <c r="B758" s="5" t="n">
        <v>45314</v>
      </c>
      <c r="C758" s="6" t="n">
        <v>46</v>
      </c>
      <c r="D758" s="6" t="n">
        <f aca="false">C758+E758</f>
        <v>31.93</v>
      </c>
      <c r="E758" s="7" t="n">
        <v>-14.07</v>
      </c>
      <c r="F758" s="8" t="s">
        <v>9</v>
      </c>
      <c r="G758" s="9" t="s">
        <v>608</v>
      </c>
      <c r="H758" s="10" t="n">
        <f aca="false">H757+E758</f>
        <v>493.92</v>
      </c>
    </row>
    <row r="759" customFormat="false" ht="15" hidden="false" customHeight="true" outlineLevel="0" collapsed="false">
      <c r="A759" s="4" t="n">
        <v>87</v>
      </c>
      <c r="B759" s="5" t="n">
        <v>45315</v>
      </c>
      <c r="C759" s="6" t="n">
        <v>31</v>
      </c>
      <c r="D759" s="6" t="n">
        <f aca="false">C759+E759</f>
        <v>16.5</v>
      </c>
      <c r="E759" s="7" t="n">
        <v>-14.5</v>
      </c>
      <c r="F759" s="8" t="s">
        <v>9</v>
      </c>
      <c r="G759" s="9" t="s">
        <v>609</v>
      </c>
      <c r="H759" s="10" t="n">
        <f aca="false">H758+E759</f>
        <v>479.42</v>
      </c>
    </row>
    <row r="760" customFormat="false" ht="54.75" hidden="false" customHeight="true" outlineLevel="0" collapsed="false">
      <c r="A760" s="11" t="n">
        <v>88</v>
      </c>
      <c r="B760" s="12" t="n">
        <v>45316</v>
      </c>
      <c r="C760" s="13" t="n">
        <v>45</v>
      </c>
      <c r="D760" s="13" t="n">
        <f aca="false">C760+E760</f>
        <v>87.93</v>
      </c>
      <c r="E760" s="14" t="n">
        <v>42.93</v>
      </c>
      <c r="F760" s="15" t="s">
        <v>10</v>
      </c>
      <c r="G760" s="16" t="s">
        <v>610</v>
      </c>
      <c r="H760" s="17" t="n">
        <f aca="false">H759+E760</f>
        <v>522.35</v>
      </c>
    </row>
    <row r="761" customFormat="false" ht="41.25" hidden="false" customHeight="true" outlineLevel="0" collapsed="false">
      <c r="A761" s="11" t="n">
        <v>89</v>
      </c>
      <c r="B761" s="12" t="n">
        <v>45317</v>
      </c>
      <c r="C761" s="13" t="n">
        <v>42</v>
      </c>
      <c r="D761" s="13" t="n">
        <f aca="false">C761+E761</f>
        <v>84.84</v>
      </c>
      <c r="E761" s="14" t="n">
        <v>42.84</v>
      </c>
      <c r="F761" s="15" t="s">
        <v>10</v>
      </c>
      <c r="G761" s="16" t="s">
        <v>611</v>
      </c>
      <c r="H761" s="17" t="n">
        <f aca="false">H760+E761</f>
        <v>565.19</v>
      </c>
    </row>
    <row r="762" customFormat="false" ht="15" hidden="false" customHeight="true" outlineLevel="0" collapsed="false">
      <c r="A762" s="4" t="n">
        <v>90</v>
      </c>
      <c r="B762" s="5" t="n">
        <v>45318</v>
      </c>
      <c r="C762" s="6" t="n">
        <v>42</v>
      </c>
      <c r="D762" s="6" t="n">
        <f aca="false">C762+E762</f>
        <v>25.22</v>
      </c>
      <c r="E762" s="7" t="n">
        <v>-16.78</v>
      </c>
      <c r="F762" s="8" t="s">
        <v>9</v>
      </c>
      <c r="G762" s="9" t="s">
        <v>612</v>
      </c>
      <c r="H762" s="10" t="n">
        <f aca="false">H761+E762</f>
        <v>548.41</v>
      </c>
    </row>
    <row r="763" customFormat="false" ht="54.75" hidden="false" customHeight="true" outlineLevel="0" collapsed="false">
      <c r="A763" s="11" t="n">
        <v>91</v>
      </c>
      <c r="B763" s="12" t="n">
        <v>45319</v>
      </c>
      <c r="C763" s="13" t="n">
        <v>45</v>
      </c>
      <c r="D763" s="13" t="n">
        <f aca="false">C763+E763</f>
        <v>76.56</v>
      </c>
      <c r="E763" s="14" t="n">
        <v>31.56</v>
      </c>
      <c r="F763" s="15" t="s">
        <v>10</v>
      </c>
      <c r="G763" s="16" t="s">
        <v>613</v>
      </c>
      <c r="H763" s="17" t="n">
        <f aca="false">H762+E763</f>
        <v>579.97</v>
      </c>
    </row>
    <row r="764" customFormat="false" ht="41.25" hidden="false" customHeight="true" outlineLevel="0" collapsed="false">
      <c r="A764" s="11" t="n">
        <v>92</v>
      </c>
      <c r="B764" s="12" t="n">
        <v>45320</v>
      </c>
      <c r="C764" s="13" t="n">
        <v>30</v>
      </c>
      <c r="D764" s="13" t="n">
        <f aca="false">C764+E764</f>
        <v>51.14</v>
      </c>
      <c r="E764" s="14" t="n">
        <v>21.14</v>
      </c>
      <c r="F764" s="15" t="s">
        <v>10</v>
      </c>
      <c r="G764" s="16" t="s">
        <v>614</v>
      </c>
      <c r="H764" s="17" t="n">
        <f aca="false">H763+E764</f>
        <v>601.11</v>
      </c>
    </row>
    <row r="765" customFormat="false" ht="27.75" hidden="false" customHeight="true" outlineLevel="0" collapsed="false">
      <c r="A765" s="4" t="n">
        <v>93</v>
      </c>
      <c r="B765" s="5" t="n">
        <v>45321</v>
      </c>
      <c r="C765" s="6" t="n">
        <v>50</v>
      </c>
      <c r="D765" s="6" t="n">
        <f aca="false">C765+E765</f>
        <v>24.29</v>
      </c>
      <c r="E765" s="7" t="n">
        <v>-25.71</v>
      </c>
      <c r="F765" s="8" t="s">
        <v>9</v>
      </c>
      <c r="G765" s="9" t="s">
        <v>615</v>
      </c>
      <c r="H765" s="10" t="n">
        <f aca="false">H764+E765</f>
        <v>575.4</v>
      </c>
    </row>
    <row r="766" customFormat="false" ht="41.25" hidden="false" customHeight="true" outlineLevel="0" collapsed="false">
      <c r="A766" s="11" t="n">
        <v>94</v>
      </c>
      <c r="B766" s="12" t="n">
        <v>45322</v>
      </c>
      <c r="C766" s="13" t="n">
        <v>35</v>
      </c>
      <c r="D766" s="13" t="n">
        <f aca="false">C766+E766</f>
        <v>43.34</v>
      </c>
      <c r="E766" s="14" t="n">
        <v>8.34</v>
      </c>
      <c r="F766" s="15" t="s">
        <v>10</v>
      </c>
      <c r="G766" s="16" t="s">
        <v>616</v>
      </c>
      <c r="H766" s="17" t="n">
        <f aca="false">H765+E766</f>
        <v>583.74</v>
      </c>
    </row>
    <row r="767" customFormat="false" ht="15" hidden="false" customHeight="true" outlineLevel="0" collapsed="false">
      <c r="A767" s="4" t="n">
        <v>95</v>
      </c>
      <c r="B767" s="5" t="n">
        <v>45323</v>
      </c>
      <c r="C767" s="6" t="n">
        <v>44</v>
      </c>
      <c r="D767" s="6" t="n">
        <f aca="false">C767+E767</f>
        <v>16.8</v>
      </c>
      <c r="E767" s="7" t="n">
        <v>-27.2</v>
      </c>
      <c r="F767" s="8" t="s">
        <v>9</v>
      </c>
      <c r="G767" s="9" t="s">
        <v>617</v>
      </c>
      <c r="H767" s="10" t="n">
        <f aca="false">H766+E767</f>
        <v>556.54</v>
      </c>
    </row>
    <row r="768" customFormat="false" ht="54.75" hidden="false" customHeight="true" outlineLevel="0" collapsed="false">
      <c r="A768" s="11" t="n">
        <v>96</v>
      </c>
      <c r="B768" s="12" t="n">
        <v>45324</v>
      </c>
      <c r="C768" s="13" t="n">
        <v>28</v>
      </c>
      <c r="D768" s="13" t="n">
        <f aca="false">C768+E768</f>
        <v>87.38</v>
      </c>
      <c r="E768" s="14" t="n">
        <v>59.38</v>
      </c>
      <c r="F768" s="15" t="s">
        <v>10</v>
      </c>
      <c r="G768" s="16" t="s">
        <v>618</v>
      </c>
      <c r="H768" s="17" t="n">
        <f aca="false">H767+E768</f>
        <v>615.92</v>
      </c>
    </row>
    <row r="769" customFormat="false" ht="54.75" hidden="false" customHeight="true" outlineLevel="0" collapsed="false">
      <c r="A769" s="11" t="n">
        <v>97</v>
      </c>
      <c r="B769" s="12" t="n">
        <v>45325</v>
      </c>
      <c r="C769" s="13" t="n">
        <v>31</v>
      </c>
      <c r="D769" s="13" t="n">
        <f aca="false">C769+E769</f>
        <v>90.4</v>
      </c>
      <c r="E769" s="14" t="n">
        <v>59.4</v>
      </c>
      <c r="F769" s="15" t="s">
        <v>10</v>
      </c>
      <c r="G769" s="16" t="s">
        <v>619</v>
      </c>
      <c r="H769" s="17" t="n">
        <f aca="false">H768+E769</f>
        <v>675.32</v>
      </c>
    </row>
    <row r="770" customFormat="false" ht="27.75" hidden="false" customHeight="true" outlineLevel="0" collapsed="false">
      <c r="A770" s="4" t="n">
        <v>98</v>
      </c>
      <c r="B770" s="5" t="n">
        <v>45326</v>
      </c>
      <c r="C770" s="6" t="n">
        <v>40</v>
      </c>
      <c r="D770" s="6" t="n">
        <f aca="false">C770+E770</f>
        <v>30.25</v>
      </c>
      <c r="E770" s="7" t="n">
        <v>-9.75</v>
      </c>
      <c r="F770" s="8" t="s">
        <v>9</v>
      </c>
      <c r="G770" s="9" t="s">
        <v>620</v>
      </c>
      <c r="H770" s="10" t="n">
        <f aca="false">H769+E770</f>
        <v>665.57</v>
      </c>
    </row>
    <row r="771" customFormat="false" ht="27.75" hidden="false" customHeight="true" outlineLevel="0" collapsed="false">
      <c r="A771" s="4" t="n">
        <v>99</v>
      </c>
      <c r="B771" s="5" t="n">
        <v>45327</v>
      </c>
      <c r="C771" s="6" t="n">
        <v>43</v>
      </c>
      <c r="D771" s="6" t="n">
        <f aca="false">C771+E771</f>
        <v>30.48</v>
      </c>
      <c r="E771" s="7" t="n">
        <v>-12.52</v>
      </c>
      <c r="F771" s="8" t="s">
        <v>9</v>
      </c>
      <c r="G771" s="9" t="s">
        <v>621</v>
      </c>
      <c r="H771" s="10" t="n">
        <f aca="false">H770+E771</f>
        <v>653.05</v>
      </c>
    </row>
    <row r="772" customFormat="false" ht="27.75" hidden="false" customHeight="true" outlineLevel="0" collapsed="false">
      <c r="A772" s="4" t="n">
        <v>100</v>
      </c>
      <c r="B772" s="5" t="n">
        <v>45328</v>
      </c>
      <c r="C772" s="6" t="n">
        <v>41</v>
      </c>
      <c r="D772" s="6" t="n">
        <f aca="false">C772+E772</f>
        <v>30.82</v>
      </c>
      <c r="E772" s="7" t="n">
        <v>-10.18</v>
      </c>
      <c r="F772" s="8" t="s">
        <v>9</v>
      </c>
      <c r="G772" s="9" t="s">
        <v>622</v>
      </c>
      <c r="H772" s="10" t="n">
        <f aca="false">H771+E772</f>
        <v>642.87</v>
      </c>
    </row>
    <row r="773" customFormat="false" ht="27.75" hidden="false" customHeight="true" outlineLevel="0" collapsed="false">
      <c r="A773" s="4" t="n">
        <v>101</v>
      </c>
      <c r="B773" s="5" t="n">
        <v>45329</v>
      </c>
      <c r="C773" s="6" t="n">
        <v>40</v>
      </c>
      <c r="D773" s="6" t="n">
        <f aca="false">C773+E773</f>
        <v>26.2</v>
      </c>
      <c r="E773" s="7" t="n">
        <v>-13.8</v>
      </c>
      <c r="F773" s="8" t="s">
        <v>9</v>
      </c>
      <c r="G773" s="9" t="s">
        <v>623</v>
      </c>
      <c r="H773" s="10" t="n">
        <f aca="false">H772+E773</f>
        <v>629.07</v>
      </c>
    </row>
    <row r="774" customFormat="false" ht="27.75" hidden="false" customHeight="true" outlineLevel="0" collapsed="false">
      <c r="A774" s="4" t="n">
        <v>102</v>
      </c>
      <c r="B774" s="5" t="n">
        <v>45330</v>
      </c>
      <c r="C774" s="6" t="n">
        <v>37</v>
      </c>
      <c r="D774" s="6" t="n">
        <f aca="false">C774+E774</f>
        <v>29</v>
      </c>
      <c r="E774" s="7" t="n">
        <v>-8</v>
      </c>
      <c r="F774" s="8" t="s">
        <v>9</v>
      </c>
      <c r="G774" s="9" t="s">
        <v>624</v>
      </c>
      <c r="H774" s="10" t="n">
        <f aca="false">H773+E774</f>
        <v>621.07</v>
      </c>
    </row>
    <row r="775" customFormat="false" ht="27.75" hidden="false" customHeight="true" outlineLevel="0" collapsed="false">
      <c r="A775" s="4" t="n">
        <v>103</v>
      </c>
      <c r="B775" s="5" t="n">
        <v>45331</v>
      </c>
      <c r="C775" s="6" t="n">
        <v>48</v>
      </c>
      <c r="D775" s="6" t="n">
        <f aca="false">C775+E775</f>
        <v>40.03</v>
      </c>
      <c r="E775" s="7" t="n">
        <v>-7.97</v>
      </c>
      <c r="F775" s="8" t="s">
        <v>9</v>
      </c>
      <c r="G775" s="9" t="s">
        <v>625</v>
      </c>
      <c r="H775" s="10" t="n">
        <f aca="false">H774+E775</f>
        <v>613.1</v>
      </c>
    </row>
    <row r="776" customFormat="false" ht="41.25" hidden="false" customHeight="true" outlineLevel="0" collapsed="false">
      <c r="A776" s="11" t="n">
        <v>104</v>
      </c>
      <c r="B776" s="12" t="n">
        <v>45332</v>
      </c>
      <c r="C776" s="13" t="n">
        <v>38</v>
      </c>
      <c r="D776" s="13" t="n">
        <f aca="false">C776+E776</f>
        <v>108.69</v>
      </c>
      <c r="E776" s="14" t="n">
        <v>70.69</v>
      </c>
      <c r="F776" s="15" t="s">
        <v>10</v>
      </c>
      <c r="G776" s="16" t="s">
        <v>626</v>
      </c>
      <c r="H776" s="17" t="n">
        <f aca="false">H775+E776</f>
        <v>683.79</v>
      </c>
    </row>
    <row r="777" customFormat="false" ht="27.75" hidden="false" customHeight="true" outlineLevel="0" collapsed="false">
      <c r="A777" s="4" t="n">
        <v>105</v>
      </c>
      <c r="B777" s="5" t="n">
        <v>45333</v>
      </c>
      <c r="C777" s="6" t="n">
        <v>51</v>
      </c>
      <c r="D777" s="6" t="n">
        <f aca="false">C777+E777</f>
        <v>45.45</v>
      </c>
      <c r="E777" s="7" t="n">
        <v>-5.55</v>
      </c>
      <c r="F777" s="8" t="s">
        <v>9</v>
      </c>
      <c r="G777" s="9" t="s">
        <v>627</v>
      </c>
      <c r="H777" s="10" t="n">
        <f aca="false">H776+E777</f>
        <v>678.24</v>
      </c>
    </row>
    <row r="778" customFormat="false" ht="15" hidden="false" customHeight="true" outlineLevel="0" collapsed="false">
      <c r="A778" s="11" t="n">
        <v>106</v>
      </c>
      <c r="B778" s="12" t="n">
        <v>45334</v>
      </c>
      <c r="C778" s="13" t="n">
        <v>21</v>
      </c>
      <c r="D778" s="13" t="n">
        <f aca="false">C778+E778</f>
        <v>29.4</v>
      </c>
      <c r="E778" s="14" t="n">
        <v>8.4</v>
      </c>
      <c r="F778" s="15" t="s">
        <v>10</v>
      </c>
      <c r="G778" s="16" t="s">
        <v>628</v>
      </c>
      <c r="H778" s="17" t="n">
        <f aca="false">H777+E778</f>
        <v>686.64</v>
      </c>
    </row>
    <row r="779" customFormat="false" ht="27.75" hidden="false" customHeight="true" outlineLevel="0" collapsed="false">
      <c r="A779" s="4" t="n">
        <v>107</v>
      </c>
      <c r="B779" s="5" t="n">
        <v>45335</v>
      </c>
      <c r="C779" s="6" t="n">
        <v>52</v>
      </c>
      <c r="D779" s="6" t="n">
        <f aca="false">C779+E779</f>
        <v>29.12</v>
      </c>
      <c r="E779" s="7" t="n">
        <v>-22.88</v>
      </c>
      <c r="F779" s="8" t="s">
        <v>9</v>
      </c>
      <c r="G779" s="9" t="s">
        <v>629</v>
      </c>
      <c r="H779" s="10" t="n">
        <f aca="false">H778+E779</f>
        <v>663.76</v>
      </c>
    </row>
    <row r="780" customFormat="false" ht="15" hidden="false" customHeight="true" outlineLevel="0" collapsed="false">
      <c r="A780" s="4" t="n">
        <v>108</v>
      </c>
      <c r="B780" s="5" t="n">
        <v>45336</v>
      </c>
      <c r="C780" s="6" t="n">
        <v>37</v>
      </c>
      <c r="D780" s="6" t="n">
        <f aca="false">C780+E780</f>
        <v>6.84</v>
      </c>
      <c r="E780" s="7" t="n">
        <v>-30.16</v>
      </c>
      <c r="F780" s="8" t="s">
        <v>9</v>
      </c>
      <c r="G780" s="9"/>
      <c r="H780" s="10" t="n">
        <f aca="false">H779+E780</f>
        <v>633.6</v>
      </c>
    </row>
    <row r="781" customFormat="false" ht="54.75" hidden="false" customHeight="true" outlineLevel="0" collapsed="false">
      <c r="A781" s="11" t="n">
        <v>109</v>
      </c>
      <c r="B781" s="12" t="n">
        <v>45337</v>
      </c>
      <c r="C781" s="13" t="n">
        <v>37</v>
      </c>
      <c r="D781" s="13" t="n">
        <f aca="false">C781+E781</f>
        <v>60.25</v>
      </c>
      <c r="E781" s="14" t="n">
        <v>23.25</v>
      </c>
      <c r="F781" s="15" t="s">
        <v>10</v>
      </c>
      <c r="G781" s="16" t="s">
        <v>630</v>
      </c>
      <c r="H781" s="17" t="n">
        <f aca="false">H780+E781</f>
        <v>656.85</v>
      </c>
    </row>
    <row r="782" customFormat="false" ht="15" hidden="false" customHeight="true" outlineLevel="0" collapsed="false">
      <c r="A782" s="4" t="n">
        <v>110</v>
      </c>
      <c r="B782" s="5" t="n">
        <v>45338</v>
      </c>
      <c r="C782" s="6" t="n">
        <v>27</v>
      </c>
      <c r="D782" s="6" t="n">
        <f aca="false">C782+E782</f>
        <v>8.6</v>
      </c>
      <c r="E782" s="7" t="n">
        <v>-18.4</v>
      </c>
      <c r="F782" s="8" t="s">
        <v>9</v>
      </c>
      <c r="G782" s="9"/>
      <c r="H782" s="10" t="n">
        <f aca="false">H781+E782</f>
        <v>638.45</v>
      </c>
    </row>
    <row r="783" customFormat="false" ht="54.75" hidden="false" customHeight="true" outlineLevel="0" collapsed="false">
      <c r="A783" s="11" t="n">
        <v>111</v>
      </c>
      <c r="B783" s="12" t="n">
        <v>45345</v>
      </c>
      <c r="C783" s="13" t="n">
        <v>61</v>
      </c>
      <c r="D783" s="13" t="n">
        <f aca="false">C783+E783</f>
        <v>72.84</v>
      </c>
      <c r="E783" s="14" t="n">
        <v>11.84</v>
      </c>
      <c r="F783" s="15" t="s">
        <v>10</v>
      </c>
      <c r="G783" s="16" t="s">
        <v>631</v>
      </c>
      <c r="H783" s="17" t="n">
        <f aca="false">H782+E783</f>
        <v>650.29</v>
      </c>
    </row>
    <row r="784" customFormat="false" ht="41.25" hidden="false" customHeight="true" outlineLevel="0" collapsed="false">
      <c r="A784" s="4" t="n">
        <v>112</v>
      </c>
      <c r="B784" s="5" t="n">
        <v>45346</v>
      </c>
      <c r="C784" s="6" t="n">
        <v>53</v>
      </c>
      <c r="D784" s="6" t="n">
        <f aca="false">C784+E784</f>
        <v>45.18</v>
      </c>
      <c r="E784" s="7" t="n">
        <v>-7.82</v>
      </c>
      <c r="F784" s="8" t="s">
        <v>9</v>
      </c>
      <c r="G784" s="9" t="s">
        <v>632</v>
      </c>
      <c r="H784" s="10" t="n">
        <f aca="false">H783+E784</f>
        <v>642.47</v>
      </c>
    </row>
    <row r="785" customFormat="false" ht="15" hidden="false" customHeight="true" outlineLevel="0" collapsed="false">
      <c r="A785" s="4" t="n">
        <v>113</v>
      </c>
      <c r="B785" s="5" t="n">
        <v>45347</v>
      </c>
      <c r="C785" s="6" t="n">
        <v>27</v>
      </c>
      <c r="D785" s="6" t="n">
        <f aca="false">C785+E785</f>
        <v>25.5</v>
      </c>
      <c r="E785" s="7" t="n">
        <v>-1.5</v>
      </c>
      <c r="F785" s="8" t="s">
        <v>9</v>
      </c>
      <c r="G785" s="9" t="s">
        <v>633</v>
      </c>
      <c r="H785" s="10" t="n">
        <f aca="false">H784+E785</f>
        <v>640.97</v>
      </c>
    </row>
    <row r="786" customFormat="false" ht="41.25" hidden="false" customHeight="true" outlineLevel="0" collapsed="false">
      <c r="A786" s="4" t="n">
        <v>114</v>
      </c>
      <c r="B786" s="5" t="n">
        <v>45348</v>
      </c>
      <c r="C786" s="6" t="n">
        <v>54</v>
      </c>
      <c r="D786" s="6" t="n">
        <f aca="false">C786+E786</f>
        <v>41.77</v>
      </c>
      <c r="E786" s="7" t="n">
        <v>-12.23</v>
      </c>
      <c r="F786" s="8" t="s">
        <v>9</v>
      </c>
      <c r="G786" s="9" t="s">
        <v>634</v>
      </c>
      <c r="H786" s="10" t="n">
        <f aca="false">H785+E786</f>
        <v>628.74</v>
      </c>
    </row>
    <row r="787" customFormat="false" ht="15" hidden="false" customHeight="true" outlineLevel="0" collapsed="false">
      <c r="A787" s="4" t="n">
        <v>115</v>
      </c>
      <c r="B787" s="5" t="n">
        <v>45349</v>
      </c>
      <c r="C787" s="6" t="n">
        <v>28</v>
      </c>
      <c r="D787" s="6" t="n">
        <f aca="false">C787+E787</f>
        <v>18</v>
      </c>
      <c r="E787" s="7" t="n">
        <v>-10</v>
      </c>
      <c r="F787" s="8" t="s">
        <v>9</v>
      </c>
      <c r="G787" s="9" t="s">
        <v>635</v>
      </c>
      <c r="H787" s="10" t="n">
        <f aca="false">H786+E787</f>
        <v>618.74</v>
      </c>
    </row>
    <row r="788" customFormat="false" ht="54.75" hidden="false" customHeight="true" outlineLevel="0" collapsed="false">
      <c r="A788" s="11" t="n">
        <v>116</v>
      </c>
      <c r="B788" s="12" t="n">
        <v>45350</v>
      </c>
      <c r="C788" s="13" t="n">
        <v>50</v>
      </c>
      <c r="D788" s="13" t="n">
        <f aca="false">C788+E788</f>
        <v>79.44</v>
      </c>
      <c r="E788" s="14" t="n">
        <v>29.44</v>
      </c>
      <c r="F788" s="15" t="s">
        <v>10</v>
      </c>
      <c r="G788" s="16" t="s">
        <v>636</v>
      </c>
      <c r="H788" s="17" t="n">
        <f aca="false">H787+E788</f>
        <v>648.18</v>
      </c>
    </row>
    <row r="789" customFormat="false" ht="27.75" hidden="false" customHeight="true" outlineLevel="0" collapsed="false">
      <c r="A789" s="11" t="n">
        <v>117</v>
      </c>
      <c r="B789" s="12" t="n">
        <v>45351</v>
      </c>
      <c r="C789" s="13" t="n">
        <v>41</v>
      </c>
      <c r="D789" s="13" t="n">
        <f aca="false">C789+E789</f>
        <v>60.61</v>
      </c>
      <c r="E789" s="14" t="n">
        <v>19.61</v>
      </c>
      <c r="F789" s="15" t="s">
        <v>10</v>
      </c>
      <c r="G789" s="16" t="s">
        <v>637</v>
      </c>
      <c r="H789" s="17" t="n">
        <f aca="false">H788+E789</f>
        <v>667.79</v>
      </c>
    </row>
    <row r="790" customFormat="false" ht="27.75" hidden="false" customHeight="true" outlineLevel="0" collapsed="false">
      <c r="A790" s="4" t="n">
        <v>118</v>
      </c>
      <c r="B790" s="5" t="n">
        <v>45352</v>
      </c>
      <c r="C790" s="6" t="n">
        <v>45</v>
      </c>
      <c r="D790" s="6" t="n">
        <f aca="false">C790+E790</f>
        <v>41.41</v>
      </c>
      <c r="E790" s="7" t="n">
        <v>-3.59</v>
      </c>
      <c r="F790" s="8" t="s">
        <v>9</v>
      </c>
      <c r="G790" s="9" t="s">
        <v>638</v>
      </c>
      <c r="H790" s="10" t="n">
        <f aca="false">H789+E790</f>
        <v>664.2</v>
      </c>
    </row>
    <row r="791" customFormat="false" ht="54.75" hidden="false" customHeight="true" outlineLevel="0" collapsed="false">
      <c r="A791" s="11" t="n">
        <v>119</v>
      </c>
      <c r="B791" s="12" t="n">
        <v>45353</v>
      </c>
      <c r="C791" s="13" t="n">
        <v>46</v>
      </c>
      <c r="D791" s="13" t="n">
        <f aca="false">C791+E791</f>
        <v>84.34</v>
      </c>
      <c r="E791" s="14" t="n">
        <v>38.34</v>
      </c>
      <c r="F791" s="15" t="s">
        <v>10</v>
      </c>
      <c r="G791" s="16" t="s">
        <v>639</v>
      </c>
      <c r="H791" s="17" t="n">
        <f aca="false">H790+E791</f>
        <v>702.54</v>
      </c>
    </row>
    <row r="792" customFormat="false" ht="54.75" hidden="false" customHeight="true" outlineLevel="0" collapsed="false">
      <c r="A792" s="11" t="n">
        <v>120</v>
      </c>
      <c r="B792" s="12" t="n">
        <v>45354</v>
      </c>
      <c r="C792" s="13" t="n">
        <v>39.5</v>
      </c>
      <c r="D792" s="13" t="n">
        <f aca="false">C792+E792</f>
        <v>117.39</v>
      </c>
      <c r="E792" s="14" t="n">
        <v>77.89</v>
      </c>
      <c r="F792" s="15" t="s">
        <v>10</v>
      </c>
      <c r="G792" s="16" t="s">
        <v>640</v>
      </c>
      <c r="H792" s="17" t="n">
        <f aca="false">H791+E792</f>
        <v>780.43</v>
      </c>
    </row>
    <row r="793" customFormat="false" ht="27.75" hidden="false" customHeight="true" outlineLevel="0" collapsed="false">
      <c r="A793" s="4" t="n">
        <v>121</v>
      </c>
      <c r="B793" s="5" t="n">
        <v>45355</v>
      </c>
      <c r="C793" s="6" t="n">
        <v>35</v>
      </c>
      <c r="D793" s="6" t="n">
        <f aca="false">C793+E793</f>
        <v>18.9</v>
      </c>
      <c r="E793" s="7" t="n">
        <v>-16.1</v>
      </c>
      <c r="F793" s="8" t="s">
        <v>9</v>
      </c>
      <c r="G793" s="9" t="s">
        <v>641</v>
      </c>
      <c r="H793" s="10" t="n">
        <f aca="false">H792+E793</f>
        <v>764.33</v>
      </c>
    </row>
    <row r="794" customFormat="false" ht="41.25" hidden="false" customHeight="true" outlineLevel="0" collapsed="false">
      <c r="A794" s="11" t="n">
        <v>122</v>
      </c>
      <c r="B794" s="12" t="n">
        <v>45356</v>
      </c>
      <c r="C794" s="13" t="n">
        <v>38</v>
      </c>
      <c r="D794" s="13" t="n">
        <f aca="false">C794+E794</f>
        <v>47.18</v>
      </c>
      <c r="E794" s="14" t="n">
        <v>9.18</v>
      </c>
      <c r="F794" s="15" t="s">
        <v>10</v>
      </c>
      <c r="G794" s="16" t="s">
        <v>642</v>
      </c>
      <c r="H794" s="17" t="n">
        <f aca="false">H793+E794</f>
        <v>773.51</v>
      </c>
    </row>
    <row r="795" customFormat="false" ht="15" hidden="false" customHeight="true" outlineLevel="0" collapsed="false">
      <c r="A795" s="4" t="n">
        <v>123</v>
      </c>
      <c r="B795" s="5" t="n">
        <v>45357</v>
      </c>
      <c r="C795" s="6" t="n">
        <v>46</v>
      </c>
      <c r="D795" s="6" t="n">
        <f aca="false">C795+E795</f>
        <v>25.36</v>
      </c>
      <c r="E795" s="7" t="n">
        <v>-20.64</v>
      </c>
      <c r="F795" s="8" t="s">
        <v>9</v>
      </c>
      <c r="G795" s="9"/>
      <c r="H795" s="10" t="n">
        <f aca="false">H794+E795</f>
        <v>752.87</v>
      </c>
    </row>
    <row r="796" customFormat="false" ht="27.75" hidden="false" customHeight="true" outlineLevel="0" collapsed="false">
      <c r="A796" s="11" t="n">
        <v>124</v>
      </c>
      <c r="B796" s="12" t="n">
        <v>45358</v>
      </c>
      <c r="C796" s="13" t="n">
        <v>40</v>
      </c>
      <c r="D796" s="13" t="n">
        <f aca="false">C796+E796</f>
        <v>42.53</v>
      </c>
      <c r="E796" s="14" t="n">
        <v>2.53</v>
      </c>
      <c r="F796" s="15" t="s">
        <v>10</v>
      </c>
      <c r="G796" s="16" t="s">
        <v>643</v>
      </c>
      <c r="H796" s="17" t="n">
        <f aca="false">H795+E796</f>
        <v>755.4</v>
      </c>
    </row>
    <row r="797" customFormat="false" ht="15" hidden="false" customHeight="true" outlineLevel="0" collapsed="false">
      <c r="A797" s="4" t="n">
        <v>125</v>
      </c>
      <c r="B797" s="5" t="n">
        <v>45359</v>
      </c>
      <c r="C797" s="6" t="n">
        <v>40</v>
      </c>
      <c r="D797" s="6" t="n">
        <f aca="false">C797+E797</f>
        <v>35.4</v>
      </c>
      <c r="E797" s="7" t="n">
        <v>-4.6</v>
      </c>
      <c r="F797" s="8" t="s">
        <v>9</v>
      </c>
      <c r="G797" s="9" t="s">
        <v>644</v>
      </c>
      <c r="H797" s="10" t="n">
        <f aca="false">H796+E797</f>
        <v>750.8</v>
      </c>
    </row>
    <row r="798" customFormat="false" ht="27.75" hidden="false" customHeight="true" outlineLevel="0" collapsed="false">
      <c r="A798" s="4" t="n">
        <v>126</v>
      </c>
      <c r="B798" s="5" t="n">
        <v>45360</v>
      </c>
      <c r="C798" s="6" t="n">
        <v>41</v>
      </c>
      <c r="D798" s="6" t="n">
        <f aca="false">C798+E798</f>
        <v>23.6</v>
      </c>
      <c r="E798" s="7" t="n">
        <v>-17.4</v>
      </c>
      <c r="F798" s="8" t="s">
        <v>9</v>
      </c>
      <c r="G798" s="9" t="s">
        <v>645</v>
      </c>
      <c r="H798" s="10" t="n">
        <f aca="false">H797+E798</f>
        <v>733.4</v>
      </c>
    </row>
    <row r="799" customFormat="false" ht="27.75" hidden="false" customHeight="true" outlineLevel="0" collapsed="false">
      <c r="A799" s="11" t="n">
        <v>127</v>
      </c>
      <c r="B799" s="12" t="n">
        <v>45361</v>
      </c>
      <c r="C799" s="13" t="n">
        <v>41</v>
      </c>
      <c r="D799" s="13" t="n">
        <f aca="false">C799+E799</f>
        <v>47.42</v>
      </c>
      <c r="E799" s="14" t="n">
        <v>6.42</v>
      </c>
      <c r="F799" s="15" t="s">
        <v>10</v>
      </c>
      <c r="G799" s="16" t="s">
        <v>646</v>
      </c>
      <c r="H799" s="17" t="n">
        <f aca="false">H798+E799</f>
        <v>739.82</v>
      </c>
    </row>
    <row r="800" customFormat="false" ht="15" hidden="false" customHeight="true" outlineLevel="0" collapsed="false">
      <c r="A800" s="4" t="n">
        <v>128</v>
      </c>
      <c r="B800" s="5" t="n">
        <v>45362</v>
      </c>
      <c r="C800" s="6" t="n">
        <v>34</v>
      </c>
      <c r="D800" s="6" t="n">
        <f aca="false">C800+E800</f>
        <v>28.47</v>
      </c>
      <c r="E800" s="7" t="n">
        <v>-5.53</v>
      </c>
      <c r="F800" s="8" t="s">
        <v>9</v>
      </c>
      <c r="G800" s="9" t="s">
        <v>647</v>
      </c>
      <c r="H800" s="10" t="n">
        <f aca="false">H799+E800</f>
        <v>734.29</v>
      </c>
    </row>
    <row r="801" customFormat="false" ht="15" hidden="false" customHeight="true" outlineLevel="0" collapsed="false">
      <c r="A801" s="4" t="n">
        <v>129</v>
      </c>
      <c r="B801" s="5" t="n">
        <v>45363</v>
      </c>
      <c r="C801" s="6" t="n">
        <v>32</v>
      </c>
      <c r="D801" s="6" t="n">
        <f aca="false">C801+E801</f>
        <v>4.2</v>
      </c>
      <c r="E801" s="7" t="n">
        <v>-27.8</v>
      </c>
      <c r="F801" s="8" t="s">
        <v>9</v>
      </c>
      <c r="G801" s="9" t="s">
        <v>648</v>
      </c>
      <c r="H801" s="10" t="n">
        <f aca="false">H800+E801</f>
        <v>706.49</v>
      </c>
    </row>
    <row r="802" customFormat="false" ht="15" hidden="false" customHeight="true" outlineLevel="0" collapsed="false">
      <c r="A802" s="4" t="n">
        <v>130</v>
      </c>
      <c r="B802" s="5" t="n">
        <v>45364</v>
      </c>
      <c r="C802" s="6" t="n">
        <v>38</v>
      </c>
      <c r="D802" s="6" t="n">
        <f aca="false">C802+E802</f>
        <v>13.5</v>
      </c>
      <c r="E802" s="7" t="n">
        <v>-24.5</v>
      </c>
      <c r="F802" s="8" t="s">
        <v>9</v>
      </c>
      <c r="G802" s="9" t="s">
        <v>649</v>
      </c>
      <c r="H802" s="10" t="n">
        <f aca="false">H801+E802</f>
        <v>681.99</v>
      </c>
    </row>
    <row r="803" customFormat="false" ht="15" hidden="false" customHeight="true" outlineLevel="0" collapsed="false">
      <c r="A803" s="4" t="n">
        <v>131</v>
      </c>
      <c r="B803" s="5" t="n">
        <v>45365</v>
      </c>
      <c r="C803" s="6" t="n">
        <v>41.5</v>
      </c>
      <c r="D803" s="6" t="n">
        <f aca="false">C803+E803</f>
        <v>30.9</v>
      </c>
      <c r="E803" s="7" t="n">
        <v>-10.6</v>
      </c>
      <c r="F803" s="8" t="s">
        <v>9</v>
      </c>
      <c r="G803" s="9" t="s">
        <v>650</v>
      </c>
      <c r="H803" s="10" t="n">
        <f aca="false">H802+E803</f>
        <v>671.39</v>
      </c>
    </row>
    <row r="804" customFormat="false" ht="54.75" hidden="false" customHeight="true" outlineLevel="0" collapsed="false">
      <c r="A804" s="11" t="n">
        <v>132</v>
      </c>
      <c r="B804" s="12" t="n">
        <v>45366</v>
      </c>
      <c r="C804" s="13" t="n">
        <v>40</v>
      </c>
      <c r="D804" s="13" t="n">
        <f aca="false">C804+E804</f>
        <v>86.91</v>
      </c>
      <c r="E804" s="14" t="n">
        <v>46.91</v>
      </c>
      <c r="F804" s="15" t="s">
        <v>10</v>
      </c>
      <c r="G804" s="16" t="s">
        <v>651</v>
      </c>
      <c r="H804" s="17" t="n">
        <f aca="false">H803+E804</f>
        <v>718.3</v>
      </c>
    </row>
    <row r="805" customFormat="false" ht="15" hidden="false" customHeight="true" outlineLevel="0" collapsed="false">
      <c r="A805" s="4" t="n">
        <v>133</v>
      </c>
      <c r="B805" s="5" t="n">
        <v>45367</v>
      </c>
      <c r="C805" s="6" t="n">
        <v>34</v>
      </c>
      <c r="D805" s="6" t="n">
        <f aca="false">C805+E805</f>
        <v>14.25</v>
      </c>
      <c r="E805" s="7" t="n">
        <v>-19.75</v>
      </c>
      <c r="F805" s="8" t="s">
        <v>9</v>
      </c>
      <c r="G805" s="9" t="s">
        <v>652</v>
      </c>
      <c r="H805" s="10" t="n">
        <f aca="false">H804+E805</f>
        <v>698.55</v>
      </c>
    </row>
    <row r="806" customFormat="false" ht="41.25" hidden="false" customHeight="true" outlineLevel="0" collapsed="false">
      <c r="A806" s="11" t="n">
        <v>134</v>
      </c>
      <c r="B806" s="12" t="n">
        <v>45368</v>
      </c>
      <c r="C806" s="13" t="n">
        <v>46</v>
      </c>
      <c r="D806" s="13" t="n">
        <f aca="false">C806+E806</f>
        <v>87.12</v>
      </c>
      <c r="E806" s="14" t="n">
        <v>41.12</v>
      </c>
      <c r="F806" s="15" t="s">
        <v>10</v>
      </c>
      <c r="G806" s="16" t="s">
        <v>653</v>
      </c>
      <c r="H806" s="17" t="n">
        <f aca="false">H805+E806</f>
        <v>739.67</v>
      </c>
    </row>
    <row r="807" customFormat="false" ht="54.75" hidden="false" customHeight="true" outlineLevel="0" collapsed="false">
      <c r="A807" s="11" t="n">
        <v>135</v>
      </c>
      <c r="B807" s="12" t="n">
        <v>45369</v>
      </c>
      <c r="C807" s="13" t="n">
        <v>42</v>
      </c>
      <c r="D807" s="13" t="n">
        <f aca="false">C807+E807</f>
        <v>69.92</v>
      </c>
      <c r="E807" s="14" t="n">
        <v>27.92</v>
      </c>
      <c r="F807" s="15" t="s">
        <v>10</v>
      </c>
      <c r="G807" s="16" t="s">
        <v>654</v>
      </c>
      <c r="H807" s="17" t="n">
        <f aca="false">H806+E807</f>
        <v>767.59</v>
      </c>
    </row>
    <row r="808" customFormat="false" ht="41.25" hidden="false" customHeight="true" outlineLevel="0" collapsed="false">
      <c r="A808" s="11" t="n">
        <v>136</v>
      </c>
      <c r="B808" s="12" t="n">
        <v>45370</v>
      </c>
      <c r="C808" s="13" t="n">
        <v>42</v>
      </c>
      <c r="D808" s="13" t="n">
        <f aca="false">C808+E808</f>
        <v>58.69</v>
      </c>
      <c r="E808" s="14" t="n">
        <v>16.69</v>
      </c>
      <c r="F808" s="15" t="s">
        <v>10</v>
      </c>
      <c r="G808" s="16" t="s">
        <v>655</v>
      </c>
      <c r="H808" s="17" t="n">
        <f aca="false">H807+E808</f>
        <v>784.28</v>
      </c>
    </row>
    <row r="809" customFormat="false" ht="27.75" hidden="false" customHeight="true" outlineLevel="0" collapsed="false">
      <c r="A809" s="11" t="n">
        <v>137</v>
      </c>
      <c r="B809" s="12" t="n">
        <v>45371</v>
      </c>
      <c r="C809" s="13" t="n">
        <v>24</v>
      </c>
      <c r="D809" s="13" t="n">
        <f aca="false">C809+E809</f>
        <v>36.14</v>
      </c>
      <c r="E809" s="14" t="n">
        <v>12.14</v>
      </c>
      <c r="F809" s="15" t="s">
        <v>10</v>
      </c>
      <c r="G809" s="16" t="s">
        <v>656</v>
      </c>
      <c r="H809" s="17" t="n">
        <f aca="false">H808+E809</f>
        <v>796.42</v>
      </c>
    </row>
    <row r="810" customFormat="false" ht="15" hidden="false" customHeight="true" outlineLevel="0" collapsed="false">
      <c r="A810" s="4" t="n">
        <v>138</v>
      </c>
      <c r="B810" s="5" t="n">
        <v>45372</v>
      </c>
      <c r="C810" s="6" t="n">
        <v>42</v>
      </c>
      <c r="D810" s="6" t="n">
        <f aca="false">C810+E810</f>
        <v>19.32</v>
      </c>
      <c r="E810" s="7" t="n">
        <v>-22.68</v>
      </c>
      <c r="F810" s="8" t="s">
        <v>9</v>
      </c>
      <c r="G810" s="9" t="s">
        <v>657</v>
      </c>
      <c r="H810" s="10" t="n">
        <f aca="false">H809+E810</f>
        <v>773.74</v>
      </c>
    </row>
    <row r="811" customFormat="false" ht="15" hidden="false" customHeight="true" outlineLevel="0" collapsed="false">
      <c r="A811" s="4" t="n">
        <v>139</v>
      </c>
      <c r="B811" s="5" t="n">
        <v>45373</v>
      </c>
      <c r="C811" s="6" t="n">
        <v>43</v>
      </c>
      <c r="D811" s="6" t="n">
        <f aca="false">C811+E811</f>
        <v>19.2</v>
      </c>
      <c r="E811" s="7" t="n">
        <v>-23.8</v>
      </c>
      <c r="F811" s="8" t="s">
        <v>9</v>
      </c>
      <c r="G811" s="9" t="s">
        <v>658</v>
      </c>
      <c r="H811" s="10" t="n">
        <f aca="false">H810+E811</f>
        <v>749.94</v>
      </c>
    </row>
    <row r="812" customFormat="false" ht="54.75" hidden="false" customHeight="true" outlineLevel="0" collapsed="false">
      <c r="A812" s="11" t="n">
        <v>140</v>
      </c>
      <c r="B812" s="12" t="n">
        <v>45374</v>
      </c>
      <c r="C812" s="13" t="n">
        <v>46</v>
      </c>
      <c r="D812" s="13" t="n">
        <f aca="false">C812+E812</f>
        <v>52.18</v>
      </c>
      <c r="E812" s="14" t="n">
        <v>6.18</v>
      </c>
      <c r="F812" s="15" t="s">
        <v>10</v>
      </c>
      <c r="G812" s="16" t="s">
        <v>659</v>
      </c>
      <c r="H812" s="17" t="n">
        <f aca="false">H811+E812</f>
        <v>756.12</v>
      </c>
    </row>
    <row r="813" customFormat="false" ht="27.75" hidden="false" customHeight="true" outlineLevel="0" collapsed="false">
      <c r="A813" s="11" t="n">
        <v>141</v>
      </c>
      <c r="B813" s="12" t="n">
        <v>45375</v>
      </c>
      <c r="C813" s="13" t="n">
        <v>45</v>
      </c>
      <c r="D813" s="13" t="n">
        <f aca="false">C813+E813</f>
        <v>45.06</v>
      </c>
      <c r="E813" s="14" t="n">
        <v>0.06</v>
      </c>
      <c r="F813" s="15" t="s">
        <v>10</v>
      </c>
      <c r="G813" s="16" t="s">
        <v>660</v>
      </c>
      <c r="H813" s="17" t="n">
        <f aca="false">H812+E813</f>
        <v>756.18</v>
      </c>
    </row>
    <row r="814" customFormat="false" ht="27.75" hidden="false" customHeight="true" outlineLevel="0" collapsed="false">
      <c r="A814" s="11" t="n">
        <v>142</v>
      </c>
      <c r="B814" s="12" t="n">
        <v>45376</v>
      </c>
      <c r="C814" s="13" t="n">
        <v>35</v>
      </c>
      <c r="D814" s="13" t="n">
        <f aca="false">C814+E814</f>
        <v>45.54</v>
      </c>
      <c r="E814" s="14" t="n">
        <v>10.54</v>
      </c>
      <c r="F814" s="15" t="s">
        <v>10</v>
      </c>
      <c r="G814" s="16" t="s">
        <v>661</v>
      </c>
      <c r="H814" s="17" t="n">
        <f aca="false">H813+E814</f>
        <v>766.72</v>
      </c>
    </row>
    <row r="815" customFormat="false" ht="27.75" hidden="false" customHeight="true" outlineLevel="0" collapsed="false">
      <c r="A815" s="4" t="n">
        <v>143</v>
      </c>
      <c r="B815" s="5" t="n">
        <v>45377</v>
      </c>
      <c r="C815" s="6" t="n">
        <v>58</v>
      </c>
      <c r="D815" s="6" t="n">
        <f aca="false">C815+E815</f>
        <v>33.69</v>
      </c>
      <c r="E815" s="7" t="n">
        <v>-24.31</v>
      </c>
      <c r="F815" s="8" t="s">
        <v>9</v>
      </c>
      <c r="G815" s="9" t="s">
        <v>662</v>
      </c>
      <c r="H815" s="10" t="n">
        <f aca="false">H814+E815</f>
        <v>742.41</v>
      </c>
    </row>
    <row r="816" customFormat="false" ht="27.75" hidden="false" customHeight="true" outlineLevel="0" collapsed="false">
      <c r="A816" s="11" t="n">
        <v>144</v>
      </c>
      <c r="B816" s="12" t="n">
        <v>45378</v>
      </c>
      <c r="C816" s="13" t="n">
        <v>33</v>
      </c>
      <c r="D816" s="13" t="n">
        <f aca="false">C816+E816</f>
        <v>50.66</v>
      </c>
      <c r="E816" s="14" t="n">
        <v>17.66</v>
      </c>
      <c r="F816" s="15" t="s">
        <v>10</v>
      </c>
      <c r="G816" s="16" t="s">
        <v>663</v>
      </c>
      <c r="H816" s="17" t="n">
        <f aca="false">H815+E816</f>
        <v>760.07</v>
      </c>
    </row>
    <row r="817" customFormat="false" ht="54.75" hidden="false" customHeight="true" outlineLevel="0" collapsed="false">
      <c r="A817" s="11" t="n">
        <v>145</v>
      </c>
      <c r="B817" s="12" t="n">
        <v>45379</v>
      </c>
      <c r="C817" s="13" t="n">
        <v>64</v>
      </c>
      <c r="D817" s="13" t="n">
        <f aca="false">C817+E817</f>
        <v>114.43</v>
      </c>
      <c r="E817" s="14" t="n">
        <v>50.43</v>
      </c>
      <c r="F817" s="15" t="s">
        <v>10</v>
      </c>
      <c r="G817" s="16" t="s">
        <v>664</v>
      </c>
      <c r="H817" s="17" t="n">
        <f aca="false">H816+E817</f>
        <v>810.5</v>
      </c>
    </row>
    <row r="818" customFormat="false" ht="15" hidden="false" customHeight="true" outlineLevel="0" collapsed="false">
      <c r="A818" s="4" t="n">
        <v>146</v>
      </c>
      <c r="B818" s="5" t="n">
        <v>45380</v>
      </c>
      <c r="C818" s="6" t="n">
        <v>19</v>
      </c>
      <c r="D818" s="6" t="n">
        <f aca="false">C818+E818</f>
        <v>0</v>
      </c>
      <c r="E818" s="7" t="n">
        <v>-19</v>
      </c>
      <c r="F818" s="8" t="s">
        <v>9</v>
      </c>
      <c r="G818" s="9"/>
      <c r="H818" s="10" t="n">
        <f aca="false">H817+E818</f>
        <v>791.5</v>
      </c>
    </row>
    <row r="819" customFormat="false" ht="54.75" hidden="false" customHeight="true" outlineLevel="0" collapsed="false">
      <c r="A819" s="11" t="n">
        <v>147</v>
      </c>
      <c r="B819" s="12" t="n">
        <v>45381</v>
      </c>
      <c r="C819" s="13" t="n">
        <v>66</v>
      </c>
      <c r="D819" s="13" t="n">
        <f aca="false">C819+E819</f>
        <v>88.85</v>
      </c>
      <c r="E819" s="14" t="n">
        <v>22.85</v>
      </c>
      <c r="F819" s="15" t="s">
        <v>10</v>
      </c>
      <c r="G819" s="16" t="s">
        <v>665</v>
      </c>
      <c r="H819" s="17" t="n">
        <f aca="false">H818+E819</f>
        <v>814.35</v>
      </c>
    </row>
    <row r="820" customFormat="false" ht="41.25" hidden="false" customHeight="true" outlineLevel="0" collapsed="false">
      <c r="A820" s="11" t="n">
        <v>148</v>
      </c>
      <c r="B820" s="12" t="n">
        <v>45382</v>
      </c>
      <c r="C820" s="13" t="n">
        <v>35</v>
      </c>
      <c r="D820" s="13" t="n">
        <f aca="false">C820+E820</f>
        <v>68.2</v>
      </c>
      <c r="E820" s="14" t="n">
        <v>33.2</v>
      </c>
      <c r="F820" s="15" t="s">
        <v>10</v>
      </c>
      <c r="G820" s="16" t="s">
        <v>666</v>
      </c>
      <c r="H820" s="17" t="n">
        <f aca="false">H819+E820</f>
        <v>847.55</v>
      </c>
    </row>
    <row r="821" customFormat="false" ht="27.75" hidden="false" customHeight="true" outlineLevel="0" collapsed="false">
      <c r="A821" s="4" t="n">
        <v>149</v>
      </c>
      <c r="B821" s="5" t="n">
        <v>45383</v>
      </c>
      <c r="C821" s="6" t="n">
        <v>55</v>
      </c>
      <c r="D821" s="6" t="n">
        <f aca="false">C821+E821</f>
        <v>43.65</v>
      </c>
      <c r="E821" s="7" t="n">
        <v>-11.35</v>
      </c>
      <c r="F821" s="8" t="s">
        <v>9</v>
      </c>
      <c r="G821" s="9" t="s">
        <v>667</v>
      </c>
      <c r="H821" s="10" t="n">
        <f aca="false">H820+E821</f>
        <v>836.2</v>
      </c>
    </row>
    <row r="822" customFormat="false" ht="15" hidden="false" customHeight="true" outlineLevel="0" collapsed="false">
      <c r="A822" s="4" t="n">
        <v>150</v>
      </c>
      <c r="B822" s="5" t="n">
        <v>45384</v>
      </c>
      <c r="C822" s="6" t="n">
        <v>32</v>
      </c>
      <c r="D822" s="6" t="n">
        <f aca="false">C822+E822</f>
        <v>21.84</v>
      </c>
      <c r="E822" s="7" t="n">
        <v>-10.16</v>
      </c>
      <c r="F822" s="8" t="s">
        <v>9</v>
      </c>
      <c r="G822" s="9" t="s">
        <v>668</v>
      </c>
      <c r="H822" s="10" t="n">
        <f aca="false">H821+E822</f>
        <v>826.04</v>
      </c>
    </row>
    <row r="823" customFormat="false" ht="27.75" hidden="false" customHeight="true" outlineLevel="0" collapsed="false">
      <c r="A823" s="4" t="n">
        <v>151</v>
      </c>
      <c r="B823" s="5" t="n">
        <v>45385</v>
      </c>
      <c r="C823" s="6" t="n">
        <v>54.5</v>
      </c>
      <c r="D823" s="6" t="n">
        <f aca="false">C823+E823</f>
        <v>28.42</v>
      </c>
      <c r="E823" s="7" t="n">
        <v>-26.08</v>
      </c>
      <c r="F823" s="8" t="s">
        <v>9</v>
      </c>
      <c r="G823" s="9" t="s">
        <v>669</v>
      </c>
      <c r="H823" s="10" t="n">
        <f aca="false">H822+E823</f>
        <v>799.96</v>
      </c>
    </row>
    <row r="824" customFormat="false" ht="54.75" hidden="false" customHeight="true" outlineLevel="0" collapsed="false">
      <c r="A824" s="11" t="n">
        <v>152</v>
      </c>
      <c r="B824" s="12" t="n">
        <v>45386</v>
      </c>
      <c r="C824" s="13" t="n">
        <v>51</v>
      </c>
      <c r="D824" s="13" t="n">
        <f aca="false">C824+E824</f>
        <v>113.07</v>
      </c>
      <c r="E824" s="14" t="n">
        <v>62.07</v>
      </c>
      <c r="F824" s="15" t="s">
        <v>10</v>
      </c>
      <c r="G824" s="16" t="s">
        <v>670</v>
      </c>
      <c r="H824" s="17" t="n">
        <f aca="false">H823+E824</f>
        <v>862.03</v>
      </c>
    </row>
    <row r="825" customFormat="false" ht="15" hidden="false" customHeight="true" outlineLevel="0" collapsed="false">
      <c r="A825" s="4" t="n">
        <v>153</v>
      </c>
      <c r="B825" s="5" t="n">
        <v>45387</v>
      </c>
      <c r="C825" s="6" t="n">
        <v>34.5</v>
      </c>
      <c r="D825" s="6" t="n">
        <f aca="false">C825+E825</f>
        <v>12.2</v>
      </c>
      <c r="E825" s="7" t="n">
        <v>-22.3</v>
      </c>
      <c r="F825" s="8" t="s">
        <v>9</v>
      </c>
      <c r="G825" s="9" t="s">
        <v>671</v>
      </c>
      <c r="H825" s="10" t="n">
        <f aca="false">H824+E825</f>
        <v>839.73</v>
      </c>
    </row>
    <row r="826" customFormat="false" ht="54.75" hidden="false" customHeight="true" outlineLevel="0" collapsed="false">
      <c r="A826" s="11" t="n">
        <v>154</v>
      </c>
      <c r="B826" s="12" t="n">
        <v>45388</v>
      </c>
      <c r="C826" s="13" t="n">
        <v>57.5</v>
      </c>
      <c r="D826" s="13" t="n">
        <f aca="false">C826+E826</f>
        <v>75.74</v>
      </c>
      <c r="E826" s="14" t="n">
        <v>18.24</v>
      </c>
      <c r="F826" s="15" t="s">
        <v>10</v>
      </c>
      <c r="G826" s="16" t="s">
        <v>672</v>
      </c>
      <c r="H826" s="17" t="n">
        <f aca="false">H825+E826</f>
        <v>857.97</v>
      </c>
    </row>
    <row r="827" customFormat="false" ht="15" hidden="false" customHeight="true" outlineLevel="0" collapsed="false">
      <c r="A827" s="4" t="n">
        <v>155</v>
      </c>
      <c r="B827" s="5" t="n">
        <v>45389</v>
      </c>
      <c r="C827" s="6" t="n">
        <v>40</v>
      </c>
      <c r="D827" s="6" t="n">
        <f aca="false">C827+E827</f>
        <v>29.99</v>
      </c>
      <c r="E827" s="7" t="n">
        <v>-10.01</v>
      </c>
      <c r="F827" s="8" t="s">
        <v>9</v>
      </c>
      <c r="G827" s="9" t="s">
        <v>673</v>
      </c>
      <c r="H827" s="10" t="n">
        <f aca="false">H826+E827</f>
        <v>847.96</v>
      </c>
    </row>
    <row r="828" customFormat="false" ht="54.75" hidden="false" customHeight="true" outlineLevel="0" collapsed="false">
      <c r="A828" s="4" t="n">
        <v>156</v>
      </c>
      <c r="B828" s="5" t="n">
        <v>45390</v>
      </c>
      <c r="C828" s="6" t="n">
        <v>62</v>
      </c>
      <c r="D828" s="6" t="n">
        <f aca="false">C828+E828</f>
        <v>60.6</v>
      </c>
      <c r="E828" s="7" t="n">
        <v>-1.4</v>
      </c>
      <c r="F828" s="8" t="s">
        <v>9</v>
      </c>
      <c r="G828" s="9" t="s">
        <v>674</v>
      </c>
      <c r="H828" s="10" t="n">
        <f aca="false">H827+E828</f>
        <v>846.56</v>
      </c>
    </row>
    <row r="829" customFormat="false" ht="41.25" hidden="false" customHeight="true" outlineLevel="0" collapsed="false">
      <c r="A829" s="11" t="n">
        <v>157</v>
      </c>
      <c r="B829" s="12" t="n">
        <v>45392</v>
      </c>
      <c r="C829" s="13" t="n">
        <v>60.33</v>
      </c>
      <c r="D829" s="13" t="n">
        <f aca="false">C829+E829</f>
        <v>72.31</v>
      </c>
      <c r="E829" s="14" t="n">
        <v>11.98</v>
      </c>
      <c r="F829" s="15" t="s">
        <v>10</v>
      </c>
      <c r="G829" s="16" t="s">
        <v>675</v>
      </c>
      <c r="H829" s="17" t="n">
        <f aca="false">H828+E829</f>
        <v>858.54</v>
      </c>
    </row>
    <row r="830" customFormat="false" ht="15" hidden="false" customHeight="true" outlineLevel="0" collapsed="false">
      <c r="A830" s="4" t="n">
        <v>158</v>
      </c>
      <c r="B830" s="5" t="n">
        <v>45393</v>
      </c>
      <c r="C830" s="6" t="n">
        <v>44</v>
      </c>
      <c r="D830" s="6" t="n">
        <f aca="false">C830+E830</f>
        <v>7.6</v>
      </c>
      <c r="E830" s="7" t="n">
        <v>-36.4</v>
      </c>
      <c r="F830" s="8" t="s">
        <v>9</v>
      </c>
      <c r="G830" s="9"/>
      <c r="H830" s="10" t="n">
        <f aca="false">H829+E830</f>
        <v>822.14</v>
      </c>
    </row>
    <row r="831" customFormat="false" ht="41.25" hidden="false" customHeight="true" outlineLevel="0" collapsed="false">
      <c r="A831" s="11" t="n">
        <v>159</v>
      </c>
      <c r="B831" s="12" t="n">
        <v>45394</v>
      </c>
      <c r="C831" s="13" t="n">
        <v>35.5</v>
      </c>
      <c r="D831" s="13" t="n">
        <f aca="false">C831+E831</f>
        <v>81.79</v>
      </c>
      <c r="E831" s="14" t="n">
        <v>46.29</v>
      </c>
      <c r="F831" s="15" t="s">
        <v>10</v>
      </c>
      <c r="G831" s="16" t="s">
        <v>676</v>
      </c>
      <c r="H831" s="17" t="n">
        <f aca="false">H830+E831</f>
        <v>868.43</v>
      </c>
    </row>
    <row r="832" customFormat="false" ht="27.75" hidden="false" customHeight="true" outlineLevel="0" collapsed="false">
      <c r="A832" s="4" t="n">
        <v>160</v>
      </c>
      <c r="B832" s="5" t="n">
        <v>45395</v>
      </c>
      <c r="C832" s="6" t="n">
        <v>57</v>
      </c>
      <c r="D832" s="6" t="n">
        <f aca="false">C832+E832</f>
        <v>36.85</v>
      </c>
      <c r="E832" s="7" t="n">
        <v>-20.15</v>
      </c>
      <c r="F832" s="8" t="s">
        <v>9</v>
      </c>
      <c r="G832" s="9" t="s">
        <v>677</v>
      </c>
      <c r="H832" s="10" t="n">
        <f aca="false">H831+E832</f>
        <v>848.28</v>
      </c>
    </row>
    <row r="833" customFormat="false" ht="15" hidden="false" customHeight="true" outlineLevel="0" collapsed="false">
      <c r="A833" s="11" t="n">
        <v>161</v>
      </c>
      <c r="B833" s="12" t="n">
        <v>45396</v>
      </c>
      <c r="C833" s="13" t="n">
        <v>17</v>
      </c>
      <c r="D833" s="13" t="n">
        <f aca="false">C833+E833</f>
        <v>22.17</v>
      </c>
      <c r="E833" s="14" t="n">
        <v>5.17</v>
      </c>
      <c r="F833" s="15" t="s">
        <v>10</v>
      </c>
      <c r="G833" s="16"/>
      <c r="H833" s="17" t="n">
        <f aca="false">H832+E833</f>
        <v>853.45</v>
      </c>
    </row>
    <row r="834" customFormat="false" ht="27.75" hidden="false" customHeight="true" outlineLevel="0" collapsed="false">
      <c r="A834" s="4" t="n">
        <v>162</v>
      </c>
      <c r="B834" s="5" t="n">
        <v>45397</v>
      </c>
      <c r="C834" s="6" t="n">
        <v>47.5</v>
      </c>
      <c r="D834" s="6" t="n">
        <f aca="false">C834+E834</f>
        <v>28.04</v>
      </c>
      <c r="E834" s="7" t="n">
        <v>-19.46</v>
      </c>
      <c r="F834" s="8" t="s">
        <v>9</v>
      </c>
      <c r="G834" s="9" t="s">
        <v>678</v>
      </c>
      <c r="H834" s="10" t="n">
        <f aca="false">H833+E834</f>
        <v>833.99</v>
      </c>
    </row>
    <row r="835" customFormat="false" ht="27.75" hidden="false" customHeight="true" outlineLevel="0" collapsed="false">
      <c r="A835" s="11" t="n">
        <v>163</v>
      </c>
      <c r="B835" s="12" t="n">
        <v>45399</v>
      </c>
      <c r="C835" s="13" t="n">
        <v>17</v>
      </c>
      <c r="D835" s="13" t="n">
        <f aca="false">C835+E835</f>
        <v>47.2</v>
      </c>
      <c r="E835" s="14" t="n">
        <v>30.2</v>
      </c>
      <c r="F835" s="15" t="s">
        <v>10</v>
      </c>
      <c r="G835" s="16" t="s">
        <v>679</v>
      </c>
      <c r="H835" s="17" t="n">
        <f aca="false">H834+E835</f>
        <v>864.19</v>
      </c>
    </row>
    <row r="836" customFormat="false" ht="15" hidden="false" customHeight="true" outlineLevel="0" collapsed="false">
      <c r="A836" s="4" t="n">
        <v>164</v>
      </c>
      <c r="B836" s="5" t="n">
        <v>45400</v>
      </c>
      <c r="C836" s="6" t="n">
        <v>17</v>
      </c>
      <c r="D836" s="6" t="n">
        <f aca="false">C836+E836</f>
        <v>10.15</v>
      </c>
      <c r="E836" s="7" t="n">
        <v>-6.85</v>
      </c>
      <c r="F836" s="8" t="s">
        <v>9</v>
      </c>
      <c r="G836" s="9" t="s">
        <v>680</v>
      </c>
      <c r="H836" s="10" t="n">
        <f aca="false">H835+E836</f>
        <v>857.34</v>
      </c>
    </row>
    <row r="837" customFormat="false" ht="15" hidden="false" customHeight="true" outlineLevel="0" collapsed="false">
      <c r="A837" s="4" t="n">
        <v>165</v>
      </c>
      <c r="B837" s="5" t="n">
        <v>45401</v>
      </c>
      <c r="C837" s="6" t="n">
        <v>14</v>
      </c>
      <c r="D837" s="6" t="n">
        <f aca="false">C837+E837</f>
        <v>10.99</v>
      </c>
      <c r="E837" s="7" t="n">
        <v>-3.01</v>
      </c>
      <c r="F837" s="8" t="s">
        <v>9</v>
      </c>
      <c r="G837" s="9" t="s">
        <v>681</v>
      </c>
      <c r="H837" s="10" t="n">
        <f aca="false">H836+E837</f>
        <v>854.33</v>
      </c>
    </row>
    <row r="838" customFormat="false" ht="15" hidden="false" customHeight="true" outlineLevel="0" collapsed="false">
      <c r="A838" s="4" t="n">
        <v>166</v>
      </c>
      <c r="B838" s="5" t="n">
        <v>45402</v>
      </c>
      <c r="C838" s="6" t="n">
        <v>39</v>
      </c>
      <c r="D838" s="6" t="n">
        <f aca="false">C838+E838</f>
        <v>35.79</v>
      </c>
      <c r="E838" s="7" t="n">
        <v>-3.21</v>
      </c>
      <c r="F838" s="8" t="s">
        <v>9</v>
      </c>
      <c r="G838" s="9" t="s">
        <v>682</v>
      </c>
      <c r="H838" s="10" t="n">
        <f aca="false">H837+E838</f>
        <v>851.12</v>
      </c>
    </row>
    <row r="839" customFormat="false" ht="15" hidden="false" customHeight="true" outlineLevel="0" collapsed="false">
      <c r="A839" s="4" t="n">
        <v>167</v>
      </c>
      <c r="B839" s="5" t="n">
        <v>45403</v>
      </c>
      <c r="C839" s="6" t="n">
        <v>22</v>
      </c>
      <c r="D839" s="6" t="n">
        <f aca="false">C839+E839</f>
        <v>0</v>
      </c>
      <c r="E839" s="7" t="n">
        <v>-22</v>
      </c>
      <c r="F839" s="8" t="s">
        <v>9</v>
      </c>
      <c r="G839" s="9"/>
      <c r="H839" s="10" t="n">
        <f aca="false">H838+E839</f>
        <v>829.12</v>
      </c>
    </row>
    <row r="840" customFormat="false" ht="15" hidden="false" customHeight="true" outlineLevel="0" collapsed="false">
      <c r="A840" s="4" t="n">
        <v>168</v>
      </c>
      <c r="B840" s="5" t="n">
        <v>45404</v>
      </c>
      <c r="C840" s="6" t="n">
        <v>29.5</v>
      </c>
      <c r="D840" s="6" t="n">
        <f aca="false">C840+E840</f>
        <v>22.68</v>
      </c>
      <c r="E840" s="7" t="n">
        <v>-6.82</v>
      </c>
      <c r="F840" s="8" t="s">
        <v>9</v>
      </c>
      <c r="G840" s="9"/>
      <c r="H840" s="10" t="n">
        <f aca="false">H839+E840</f>
        <v>822.3</v>
      </c>
    </row>
    <row r="841" customFormat="false" ht="15" hidden="false" customHeight="true" outlineLevel="0" collapsed="false">
      <c r="A841" s="4" t="n">
        <v>169</v>
      </c>
      <c r="B841" s="5" t="n">
        <v>45405</v>
      </c>
      <c r="C841" s="6" t="n">
        <v>27</v>
      </c>
      <c r="D841" s="6" t="n">
        <f aca="false">C841+E841</f>
        <v>11.82</v>
      </c>
      <c r="E841" s="7" t="n">
        <v>-15.18</v>
      </c>
      <c r="F841" s="8" t="s">
        <v>9</v>
      </c>
      <c r="G841" s="9" t="s">
        <v>683</v>
      </c>
      <c r="H841" s="10" t="n">
        <f aca="false">H840+E841</f>
        <v>807.12</v>
      </c>
    </row>
    <row r="842" customFormat="false" ht="15" hidden="false" customHeight="true" outlineLevel="0" collapsed="false">
      <c r="A842" s="4" t="n">
        <v>170</v>
      </c>
      <c r="B842" s="5" t="n">
        <v>45406</v>
      </c>
      <c r="C842" s="6" t="n">
        <v>33</v>
      </c>
      <c r="D842" s="6" t="n">
        <f aca="false">C842+E842</f>
        <v>0</v>
      </c>
      <c r="E842" s="7" t="n">
        <v>-33</v>
      </c>
      <c r="F842" s="8" t="s">
        <v>9</v>
      </c>
      <c r="G842" s="9"/>
      <c r="H842" s="10" t="n">
        <f aca="false">H841+E842</f>
        <v>774.12</v>
      </c>
    </row>
    <row r="843" customFormat="false" ht="15" hidden="false" customHeight="true" outlineLevel="0" collapsed="false">
      <c r="A843" s="4" t="n">
        <v>171</v>
      </c>
      <c r="B843" s="5" t="n">
        <v>45407</v>
      </c>
      <c r="C843" s="6" t="n">
        <v>17.5</v>
      </c>
      <c r="D843" s="6" t="n">
        <f aca="false">C843+E843</f>
        <v>12</v>
      </c>
      <c r="E843" s="7" t="n">
        <v>-5.5</v>
      </c>
      <c r="F843" s="8" t="s">
        <v>9</v>
      </c>
      <c r="G843" s="9" t="s">
        <v>684</v>
      </c>
      <c r="H843" s="10" t="n">
        <f aca="false">H842+E843</f>
        <v>768.62</v>
      </c>
    </row>
    <row r="844" customFormat="false" ht="15" hidden="false" customHeight="true" outlineLevel="0" collapsed="false">
      <c r="A844" s="11" t="n">
        <v>172</v>
      </c>
      <c r="B844" s="12" t="n">
        <v>45408</v>
      </c>
      <c r="C844" s="13" t="n">
        <v>38</v>
      </c>
      <c r="D844" s="13" t="n">
        <f aca="false">C844+E844</f>
        <v>44.67</v>
      </c>
      <c r="E844" s="14" t="n">
        <v>6.67</v>
      </c>
      <c r="F844" s="15" t="s">
        <v>10</v>
      </c>
      <c r="G844" s="16" t="s">
        <v>685</v>
      </c>
      <c r="H844" s="17" t="n">
        <f aca="false">H843+E844</f>
        <v>775.29</v>
      </c>
    </row>
    <row r="845" customFormat="false" ht="27.75" hidden="false" customHeight="true" outlineLevel="0" collapsed="false">
      <c r="A845" s="11" t="n">
        <v>173</v>
      </c>
      <c r="B845" s="12" t="n">
        <v>45409</v>
      </c>
      <c r="C845" s="13" t="n">
        <v>42</v>
      </c>
      <c r="D845" s="13" t="n">
        <f aca="false">C845+E845</f>
        <v>50.36</v>
      </c>
      <c r="E845" s="14" t="n">
        <v>8.36</v>
      </c>
      <c r="F845" s="15" t="s">
        <v>10</v>
      </c>
      <c r="G845" s="16" t="s">
        <v>686</v>
      </c>
      <c r="H845" s="17" t="n">
        <f aca="false">H844+E845</f>
        <v>783.65</v>
      </c>
    </row>
    <row r="846" customFormat="false" ht="15" hidden="false" customHeight="true" outlineLevel="0" collapsed="false">
      <c r="A846" s="4" t="n">
        <v>174</v>
      </c>
      <c r="B846" s="5" t="n">
        <v>45410</v>
      </c>
      <c r="C846" s="6" t="n">
        <v>35</v>
      </c>
      <c r="D846" s="6" t="n">
        <f aca="false">C846+E846</f>
        <v>26.01</v>
      </c>
      <c r="E846" s="7" t="n">
        <v>-8.99</v>
      </c>
      <c r="F846" s="8" t="s">
        <v>9</v>
      </c>
      <c r="G846" s="9" t="s">
        <v>687</v>
      </c>
      <c r="H846" s="10" t="n">
        <f aca="false">H845+E846</f>
        <v>774.66</v>
      </c>
    </row>
    <row r="847" customFormat="false" ht="54.75" hidden="false" customHeight="true" outlineLevel="0" collapsed="false">
      <c r="A847" s="11" t="n">
        <v>175</v>
      </c>
      <c r="B847" s="12" t="n">
        <v>45411</v>
      </c>
      <c r="C847" s="13" t="n">
        <v>31</v>
      </c>
      <c r="D847" s="13" t="n">
        <f aca="false">C847+E847</f>
        <v>70.62</v>
      </c>
      <c r="E847" s="14" t="n">
        <v>39.62</v>
      </c>
      <c r="F847" s="15" t="s">
        <v>10</v>
      </c>
      <c r="G847" s="16" t="s">
        <v>688</v>
      </c>
      <c r="H847" s="17" t="n">
        <f aca="false">H846+E847</f>
        <v>814.28</v>
      </c>
    </row>
    <row r="848" customFormat="false" ht="27.75" hidden="false" customHeight="true" outlineLevel="0" collapsed="false">
      <c r="A848" s="11" t="n">
        <v>176</v>
      </c>
      <c r="B848" s="12" t="n">
        <v>45412</v>
      </c>
      <c r="C848" s="13" t="n">
        <v>26.71</v>
      </c>
      <c r="D848" s="13" t="n">
        <f aca="false">C848+E848</f>
        <v>45.53</v>
      </c>
      <c r="E848" s="14" t="n">
        <v>18.82</v>
      </c>
      <c r="F848" s="15" t="s">
        <v>10</v>
      </c>
      <c r="G848" s="16" t="s">
        <v>689</v>
      </c>
      <c r="H848" s="17" t="n">
        <f aca="false">H847+E848</f>
        <v>833.1</v>
      </c>
    </row>
    <row r="849" customFormat="false" ht="41.25" hidden="false" customHeight="true" outlineLevel="0" collapsed="false">
      <c r="A849" s="11" t="n">
        <v>177</v>
      </c>
      <c r="B849" s="12" t="n">
        <v>45413</v>
      </c>
      <c r="C849" s="13" t="n">
        <v>28</v>
      </c>
      <c r="D849" s="13" t="n">
        <f aca="false">C849+E849</f>
        <v>29.75</v>
      </c>
      <c r="E849" s="14" t="n">
        <v>1.75</v>
      </c>
      <c r="F849" s="15" t="s">
        <v>10</v>
      </c>
      <c r="G849" s="16" t="s">
        <v>690</v>
      </c>
      <c r="H849" s="17" t="n">
        <f aca="false">H848+E849</f>
        <v>834.85</v>
      </c>
    </row>
    <row r="850" customFormat="false" ht="15" hidden="false" customHeight="true" outlineLevel="0" collapsed="false">
      <c r="A850" s="4" t="n">
        <v>178</v>
      </c>
      <c r="B850" s="5" t="n">
        <v>45414</v>
      </c>
      <c r="C850" s="6" t="n">
        <v>20</v>
      </c>
      <c r="D850" s="6" t="n">
        <f aca="false">C850+E850</f>
        <v>0</v>
      </c>
      <c r="E850" s="7" t="n">
        <v>-20</v>
      </c>
      <c r="F850" s="8" t="s">
        <v>9</v>
      </c>
      <c r="G850" s="9"/>
      <c r="H850" s="10" t="n">
        <f aca="false">H849+E850</f>
        <v>814.85</v>
      </c>
    </row>
    <row r="851" customFormat="false" ht="27.75" hidden="false" customHeight="true" outlineLevel="0" collapsed="false">
      <c r="A851" s="11" t="n">
        <v>179</v>
      </c>
      <c r="B851" s="12" t="n">
        <v>45415</v>
      </c>
      <c r="C851" s="13" t="n">
        <v>27</v>
      </c>
      <c r="D851" s="13" t="n">
        <f aca="false">C851+E851</f>
        <v>32.69</v>
      </c>
      <c r="E851" s="14" t="n">
        <v>5.69</v>
      </c>
      <c r="F851" s="15" t="s">
        <v>10</v>
      </c>
      <c r="G851" s="16" t="s">
        <v>691</v>
      </c>
      <c r="H851" s="17" t="n">
        <f aca="false">H850+E851</f>
        <v>820.54</v>
      </c>
    </row>
    <row r="852" customFormat="false" ht="15" hidden="false" customHeight="true" outlineLevel="0" collapsed="false">
      <c r="A852" s="4" t="n">
        <v>180</v>
      </c>
      <c r="B852" s="5" t="n">
        <v>45416</v>
      </c>
      <c r="C852" s="6" t="n">
        <v>30</v>
      </c>
      <c r="D852" s="6" t="n">
        <f aca="false">C852+E852</f>
        <v>17.7</v>
      </c>
      <c r="E852" s="7" t="n">
        <v>-12.3</v>
      </c>
      <c r="F852" s="8" t="s">
        <v>9</v>
      </c>
      <c r="G852" s="9" t="s">
        <v>692</v>
      </c>
      <c r="H852" s="10" t="n">
        <f aca="false">H851+E852</f>
        <v>808.24</v>
      </c>
    </row>
    <row r="853" customFormat="false" ht="15" hidden="false" customHeight="true" outlineLevel="0" collapsed="false">
      <c r="A853" s="4" t="n">
        <v>181</v>
      </c>
      <c r="B853" s="5" t="n">
        <v>45417</v>
      </c>
      <c r="C853" s="6" t="n">
        <v>12</v>
      </c>
      <c r="D853" s="6" t="n">
        <f aca="false">C853+E853</f>
        <v>3.66</v>
      </c>
      <c r="E853" s="7" t="n">
        <v>-8.34</v>
      </c>
      <c r="F853" s="8" t="s">
        <v>9</v>
      </c>
      <c r="G853" s="9"/>
      <c r="H853" s="10" t="n">
        <f aca="false">H852+E853</f>
        <v>799.9</v>
      </c>
    </row>
    <row r="854" customFormat="false" ht="15" hidden="false" customHeight="true" outlineLevel="0" collapsed="false">
      <c r="A854" s="4" t="n">
        <v>182</v>
      </c>
      <c r="B854" s="5" t="n">
        <v>45418</v>
      </c>
      <c r="C854" s="6" t="n">
        <v>8</v>
      </c>
      <c r="D854" s="6" t="n">
        <f aca="false">C854+E854</f>
        <v>7.44</v>
      </c>
      <c r="E854" s="7" t="n">
        <v>-0.56</v>
      </c>
      <c r="F854" s="8" t="s">
        <v>9</v>
      </c>
      <c r="G854" s="9"/>
      <c r="H854" s="10" t="n">
        <f aca="false">H853+E854</f>
        <v>799.34</v>
      </c>
    </row>
    <row r="855" customFormat="false" ht="15" hidden="false" customHeight="true" outlineLevel="0" collapsed="false">
      <c r="A855" s="4" t="n">
        <v>183</v>
      </c>
      <c r="B855" s="5" t="n">
        <v>45419</v>
      </c>
      <c r="C855" s="6" t="n">
        <v>21</v>
      </c>
      <c r="D855" s="6" t="n">
        <f aca="false">C855+E855</f>
        <v>10.5</v>
      </c>
      <c r="E855" s="7" t="n">
        <v>-10.5</v>
      </c>
      <c r="F855" s="8" t="s">
        <v>9</v>
      </c>
      <c r="G855" s="9" t="s">
        <v>693</v>
      </c>
      <c r="H855" s="10" t="n">
        <f aca="false">H854+E855</f>
        <v>788.84</v>
      </c>
    </row>
    <row r="856" customFormat="false" ht="27.75" hidden="false" customHeight="true" outlineLevel="0" collapsed="false">
      <c r="A856" s="4" t="n">
        <v>184</v>
      </c>
      <c r="B856" s="5" t="n">
        <v>45420</v>
      </c>
      <c r="C856" s="6" t="n">
        <v>21</v>
      </c>
      <c r="D856" s="6" t="n">
        <f aca="false">C856+E856</f>
        <v>18.75</v>
      </c>
      <c r="E856" s="7" t="n">
        <v>-2.25</v>
      </c>
      <c r="F856" s="8" t="s">
        <v>9</v>
      </c>
      <c r="G856" s="9" t="s">
        <v>694</v>
      </c>
      <c r="H856" s="10" t="n">
        <f aca="false">H855+E856</f>
        <v>786.59</v>
      </c>
    </row>
    <row r="857" customFormat="false" ht="15" hidden="false" customHeight="true" outlineLevel="0" collapsed="false">
      <c r="A857" s="4" t="n">
        <v>185</v>
      </c>
      <c r="B857" s="5" t="n">
        <v>45421</v>
      </c>
      <c r="C857" s="6" t="n">
        <v>8</v>
      </c>
      <c r="D857" s="6" t="n">
        <f aca="false">C857+E857</f>
        <v>0</v>
      </c>
      <c r="E857" s="7" t="n">
        <v>-8</v>
      </c>
      <c r="F857" s="8" t="s">
        <v>9</v>
      </c>
      <c r="G857" s="9"/>
      <c r="H857" s="10" t="n">
        <f aca="false">H856+E857</f>
        <v>778.59</v>
      </c>
    </row>
    <row r="858" customFormat="false" ht="41.25" hidden="false" customHeight="true" outlineLevel="0" collapsed="false">
      <c r="A858" s="11" t="n">
        <v>186</v>
      </c>
      <c r="B858" s="12" t="n">
        <v>45422</v>
      </c>
      <c r="C858" s="13" t="n">
        <v>17</v>
      </c>
      <c r="D858" s="13" t="n">
        <f aca="false">C858+E858</f>
        <v>61.2</v>
      </c>
      <c r="E858" s="14" t="n">
        <v>44.2</v>
      </c>
      <c r="F858" s="15" t="s">
        <v>10</v>
      </c>
      <c r="G858" s="16" t="s">
        <v>695</v>
      </c>
      <c r="H858" s="17" t="n">
        <f aca="false">H857+E858</f>
        <v>822.79</v>
      </c>
    </row>
    <row r="859" customFormat="false" ht="41.25" hidden="false" customHeight="true" outlineLevel="0" collapsed="false">
      <c r="A859" s="11" t="n">
        <v>187</v>
      </c>
      <c r="B859" s="12" t="n">
        <v>45423</v>
      </c>
      <c r="C859" s="13" t="n">
        <v>34</v>
      </c>
      <c r="D859" s="13" t="n">
        <f aca="false">C859+E859</f>
        <v>78.59</v>
      </c>
      <c r="E859" s="14" t="n">
        <v>44.59</v>
      </c>
      <c r="F859" s="15" t="s">
        <v>10</v>
      </c>
      <c r="G859" s="16" t="s">
        <v>696</v>
      </c>
      <c r="H859" s="17" t="n">
        <f aca="false">H858+E859</f>
        <v>867.38</v>
      </c>
    </row>
    <row r="860" customFormat="false" ht="27.75" hidden="false" customHeight="true" outlineLevel="0" collapsed="false">
      <c r="A860" s="11" t="n">
        <v>188</v>
      </c>
      <c r="B860" s="12" t="n">
        <v>45424</v>
      </c>
      <c r="C860" s="13" t="n">
        <v>16</v>
      </c>
      <c r="D860" s="13" t="n">
        <f aca="false">C860+E860</f>
        <v>101.94</v>
      </c>
      <c r="E860" s="14" t="n">
        <v>85.94</v>
      </c>
      <c r="F860" s="15" t="s">
        <v>10</v>
      </c>
      <c r="G860" s="16" t="s">
        <v>697</v>
      </c>
      <c r="H860" s="17" t="n">
        <f aca="false">H859+E860</f>
        <v>953.32</v>
      </c>
    </row>
    <row r="861" customFormat="false" ht="15" hidden="false" customHeight="true" outlineLevel="0" collapsed="false">
      <c r="A861" s="4" t="n">
        <v>189</v>
      </c>
      <c r="B861" s="5" t="n">
        <v>45425</v>
      </c>
      <c r="C861" s="6" t="n">
        <v>16</v>
      </c>
      <c r="D861" s="6" t="n">
        <f aca="false">C861+E861</f>
        <v>12.8</v>
      </c>
      <c r="E861" s="7" t="n">
        <v>-3.2</v>
      </c>
      <c r="F861" s="8" t="s">
        <v>9</v>
      </c>
      <c r="G861" s="9" t="s">
        <v>698</v>
      </c>
      <c r="H861" s="10" t="n">
        <f aca="false">H860+E861</f>
        <v>950.12</v>
      </c>
    </row>
    <row r="862" customFormat="false" ht="15" hidden="false" customHeight="true" outlineLevel="0" collapsed="false">
      <c r="A862" s="4" t="n">
        <v>190</v>
      </c>
      <c r="B862" s="5" t="n">
        <v>45426</v>
      </c>
      <c r="C862" s="6" t="n">
        <v>18</v>
      </c>
      <c r="D862" s="6" t="n">
        <f aca="false">C862+E862</f>
        <v>8</v>
      </c>
      <c r="E862" s="7" t="n">
        <v>-10</v>
      </c>
      <c r="F862" s="8" t="s">
        <v>9</v>
      </c>
      <c r="G862" s="9"/>
      <c r="H862" s="10" t="n">
        <f aca="false">H861+E862</f>
        <v>940.12</v>
      </c>
    </row>
    <row r="863" customFormat="false" ht="15" hidden="false" customHeight="true" outlineLevel="0" collapsed="false">
      <c r="A863" s="11" t="n">
        <v>191</v>
      </c>
      <c r="B863" s="12" t="n">
        <v>45427</v>
      </c>
      <c r="C863" s="13" t="n">
        <v>17</v>
      </c>
      <c r="D863" s="13" t="n">
        <f aca="false">C863+E863</f>
        <v>17.56</v>
      </c>
      <c r="E863" s="14" t="n">
        <v>0.56</v>
      </c>
      <c r="F863" s="15" t="s">
        <v>10</v>
      </c>
      <c r="G863" s="16"/>
      <c r="H863" s="17" t="n">
        <f aca="false">H862+E863</f>
        <v>940.68</v>
      </c>
    </row>
    <row r="864" customFormat="false" ht="41.25" hidden="false" customHeight="true" outlineLevel="0" collapsed="false">
      <c r="A864" s="11" t="n">
        <v>192</v>
      </c>
      <c r="B864" s="12" t="n">
        <v>45428</v>
      </c>
      <c r="C864" s="13" t="n">
        <v>18</v>
      </c>
      <c r="D864" s="13" t="n">
        <f aca="false">C864+E864</f>
        <v>40.9</v>
      </c>
      <c r="E864" s="14" t="n">
        <v>22.9</v>
      </c>
      <c r="F864" s="15" t="s">
        <v>10</v>
      </c>
      <c r="G864" s="16" t="s">
        <v>699</v>
      </c>
      <c r="H864" s="17" t="n">
        <f aca="false">H863+E864</f>
        <v>963.58</v>
      </c>
    </row>
    <row r="865" customFormat="false" ht="15" hidden="false" customHeight="true" outlineLevel="0" collapsed="false">
      <c r="A865" s="11" t="n">
        <v>193</v>
      </c>
      <c r="B865" s="12" t="n">
        <v>45429</v>
      </c>
      <c r="C865" s="13" t="n">
        <v>11</v>
      </c>
      <c r="D865" s="13" t="n">
        <f aca="false">C865+E865</f>
        <v>17.04</v>
      </c>
      <c r="E865" s="14" t="n">
        <v>6.04</v>
      </c>
      <c r="F865" s="15" t="s">
        <v>10</v>
      </c>
      <c r="G865" s="16" t="s">
        <v>700</v>
      </c>
      <c r="H865" s="17" t="n">
        <f aca="false">H864+E865</f>
        <v>969.62</v>
      </c>
    </row>
    <row r="866" customFormat="false" ht="15" hidden="false" customHeight="true" outlineLevel="0" collapsed="false">
      <c r="A866" s="4" t="n">
        <v>194</v>
      </c>
      <c r="B866" s="5" t="n">
        <v>45430</v>
      </c>
      <c r="C866" s="6" t="n">
        <v>23</v>
      </c>
      <c r="D866" s="6" t="n">
        <f aca="false">C866+E866</f>
        <v>14.76</v>
      </c>
      <c r="E866" s="7" t="n">
        <v>-8.24</v>
      </c>
      <c r="F866" s="8" t="s">
        <v>9</v>
      </c>
      <c r="G866" s="9"/>
      <c r="H866" s="10" t="n">
        <f aca="false">H865+E866</f>
        <v>961.38</v>
      </c>
    </row>
    <row r="867" customFormat="false" ht="15" hidden="false" customHeight="true" outlineLevel="0" collapsed="false">
      <c r="A867" s="4" t="n">
        <v>195</v>
      </c>
      <c r="B867" s="5" t="n">
        <v>45431</v>
      </c>
      <c r="C867" s="6" t="n">
        <v>16</v>
      </c>
      <c r="D867" s="6" t="n">
        <f aca="false">C867+E867</f>
        <v>15.58</v>
      </c>
      <c r="E867" s="7" t="n">
        <v>-0.42</v>
      </c>
      <c r="F867" s="8" t="s">
        <v>9</v>
      </c>
      <c r="G867" s="9"/>
      <c r="H867" s="10" t="n">
        <f aca="false">H866+E867</f>
        <v>960.96</v>
      </c>
    </row>
    <row r="868" customFormat="false" ht="15" hidden="false" customHeight="true" outlineLevel="0" collapsed="false">
      <c r="A868" s="4" t="n">
        <v>196</v>
      </c>
      <c r="B868" s="5" t="n">
        <v>45432</v>
      </c>
      <c r="C868" s="6" t="n">
        <v>31</v>
      </c>
      <c r="D868" s="6" t="n">
        <f aca="false">C868+E868</f>
        <v>24.45</v>
      </c>
      <c r="E868" s="7" t="n">
        <v>-6.55</v>
      </c>
      <c r="F868" s="8" t="s">
        <v>9</v>
      </c>
      <c r="G868" s="9" t="s">
        <v>701</v>
      </c>
      <c r="H868" s="10" t="n">
        <f aca="false">H867+E868</f>
        <v>954.41</v>
      </c>
    </row>
    <row r="869" customFormat="false" ht="15" hidden="false" customHeight="true" outlineLevel="0" collapsed="false">
      <c r="A869" s="11" t="n">
        <v>197</v>
      </c>
      <c r="B869" s="12" t="n">
        <v>45434</v>
      </c>
      <c r="C869" s="13" t="n">
        <v>13</v>
      </c>
      <c r="D869" s="13" t="n">
        <f aca="false">C869+E869</f>
        <v>16.5</v>
      </c>
      <c r="E869" s="14" t="n">
        <v>3.5</v>
      </c>
      <c r="F869" s="15" t="s">
        <v>10</v>
      </c>
      <c r="G869" s="16" t="s">
        <v>702</v>
      </c>
      <c r="H869" s="17" t="n">
        <f aca="false">H868+E869</f>
        <v>957.91</v>
      </c>
    </row>
    <row r="870" customFormat="false" ht="27.75" hidden="false" customHeight="true" outlineLevel="0" collapsed="false">
      <c r="A870" s="11" t="n">
        <v>198</v>
      </c>
      <c r="B870" s="12" t="n">
        <v>45435</v>
      </c>
      <c r="C870" s="13" t="n">
        <v>16</v>
      </c>
      <c r="D870" s="13" t="n">
        <f aca="false">C870+E870</f>
        <v>26.25</v>
      </c>
      <c r="E870" s="14" t="n">
        <v>10.25</v>
      </c>
      <c r="F870" s="15" t="s">
        <v>10</v>
      </c>
      <c r="G870" s="16" t="s">
        <v>703</v>
      </c>
      <c r="H870" s="17" t="n">
        <f aca="false">H869+E870</f>
        <v>968.16</v>
      </c>
    </row>
    <row r="871" customFormat="false" ht="27.75" hidden="false" customHeight="true" outlineLevel="0" collapsed="false">
      <c r="A871" s="11" t="n">
        <v>199</v>
      </c>
      <c r="B871" s="12" t="n">
        <v>45436</v>
      </c>
      <c r="C871" s="13" t="n">
        <v>28</v>
      </c>
      <c r="D871" s="13" t="n">
        <f aca="false">C871+E871</f>
        <v>48.83</v>
      </c>
      <c r="E871" s="14" t="n">
        <v>20.83</v>
      </c>
      <c r="F871" s="15" t="s">
        <v>10</v>
      </c>
      <c r="G871" s="16" t="s">
        <v>704</v>
      </c>
      <c r="H871" s="17" t="n">
        <f aca="false">H870+E871</f>
        <v>988.99</v>
      </c>
    </row>
    <row r="872" customFormat="false" ht="15" hidden="false" customHeight="true" outlineLevel="0" collapsed="false">
      <c r="A872" s="4" t="n">
        <v>200</v>
      </c>
      <c r="B872" s="5" t="n">
        <v>45437</v>
      </c>
      <c r="C872" s="6" t="n">
        <v>38</v>
      </c>
      <c r="D872" s="6" t="n">
        <f aca="false">C872+E872</f>
        <v>25.8</v>
      </c>
      <c r="E872" s="7" t="n">
        <v>-12.2</v>
      </c>
      <c r="F872" s="8" t="s">
        <v>9</v>
      </c>
      <c r="G872" s="9"/>
      <c r="H872" s="10" t="n">
        <f aca="false">H871+E872</f>
        <v>976.79</v>
      </c>
    </row>
    <row r="873" customFormat="false" ht="15" hidden="false" customHeight="true" outlineLevel="0" collapsed="false">
      <c r="A873" s="11" t="n">
        <v>201</v>
      </c>
      <c r="B873" s="12" t="n">
        <v>45438</v>
      </c>
      <c r="C873" s="13" t="n">
        <v>27.5</v>
      </c>
      <c r="D873" s="13" t="n">
        <f aca="false">C873+E873</f>
        <v>34.76</v>
      </c>
      <c r="E873" s="14" t="n">
        <v>7.26</v>
      </c>
      <c r="F873" s="15" t="s">
        <v>10</v>
      </c>
      <c r="G873" s="16" t="s">
        <v>705</v>
      </c>
      <c r="H873" s="17" t="n">
        <f aca="false">H872+E873</f>
        <v>984.05</v>
      </c>
    </row>
    <row r="874" customFormat="false" ht="15" hidden="false" customHeight="true" outlineLevel="0" collapsed="false">
      <c r="A874" s="11" t="n">
        <v>202</v>
      </c>
      <c r="B874" s="12" t="n">
        <v>45439</v>
      </c>
      <c r="C874" s="13" t="n">
        <v>15</v>
      </c>
      <c r="D874" s="13" t="n">
        <f aca="false">C874+E874</f>
        <v>15.08</v>
      </c>
      <c r="E874" s="14" t="n">
        <v>0.08</v>
      </c>
      <c r="F874" s="15" t="s">
        <v>10</v>
      </c>
      <c r="G874" s="16" t="s">
        <v>706</v>
      </c>
      <c r="H874" s="17" t="n">
        <f aca="false">H873+E874</f>
        <v>984.13</v>
      </c>
    </row>
    <row r="875" customFormat="false" ht="27.75" hidden="false" customHeight="true" outlineLevel="0" collapsed="false">
      <c r="A875" s="11" t="n">
        <v>203</v>
      </c>
      <c r="B875" s="12" t="n">
        <v>45440</v>
      </c>
      <c r="C875" s="13" t="n">
        <v>19.5</v>
      </c>
      <c r="D875" s="13" t="n">
        <f aca="false">C875+E875</f>
        <v>27.71</v>
      </c>
      <c r="E875" s="14" t="n">
        <v>8.21</v>
      </c>
      <c r="F875" s="15" t="s">
        <v>10</v>
      </c>
      <c r="G875" s="16" t="s">
        <v>707</v>
      </c>
      <c r="H875" s="17" t="n">
        <f aca="false">H874+E875</f>
        <v>992.34</v>
      </c>
    </row>
    <row r="876" customFormat="false" ht="15" hidden="false" customHeight="true" outlineLevel="0" collapsed="false">
      <c r="A876" s="4" t="n">
        <v>204</v>
      </c>
      <c r="B876" s="5" t="n">
        <v>45441</v>
      </c>
      <c r="C876" s="6" t="n">
        <v>20</v>
      </c>
      <c r="D876" s="6" t="n">
        <f aca="false">C876+E876</f>
        <v>5.49</v>
      </c>
      <c r="E876" s="7" t="n">
        <v>-14.51</v>
      </c>
      <c r="F876" s="8" t="s">
        <v>9</v>
      </c>
      <c r="G876" s="9"/>
      <c r="H876" s="10" t="n">
        <f aca="false">H875+E876</f>
        <v>977.83</v>
      </c>
    </row>
    <row r="877" customFormat="false" ht="15" hidden="false" customHeight="true" outlineLevel="0" collapsed="false">
      <c r="A877" s="11" t="n">
        <v>205</v>
      </c>
      <c r="B877" s="12" t="n">
        <v>45442</v>
      </c>
      <c r="C877" s="13" t="n">
        <v>4</v>
      </c>
      <c r="D877" s="13" t="n">
        <f aca="false">C877+E877</f>
        <v>8.39</v>
      </c>
      <c r="E877" s="14" t="n">
        <v>4.39</v>
      </c>
      <c r="F877" s="15" t="s">
        <v>10</v>
      </c>
      <c r="G877" s="16"/>
      <c r="H877" s="17" t="n">
        <f aca="false">H876+E877</f>
        <v>982.22</v>
      </c>
    </row>
    <row r="878" customFormat="false" ht="15" hidden="false" customHeight="true" outlineLevel="0" collapsed="false">
      <c r="A878" s="4" t="n">
        <v>206</v>
      </c>
      <c r="B878" s="5" t="n">
        <v>45443</v>
      </c>
      <c r="C878" s="6" t="n">
        <v>32</v>
      </c>
      <c r="D878" s="6" t="n">
        <f aca="false">C878+E878</f>
        <v>8.34</v>
      </c>
      <c r="E878" s="7" t="n">
        <v>-23.66</v>
      </c>
      <c r="F878" s="8" t="s">
        <v>9</v>
      </c>
      <c r="G878" s="9"/>
      <c r="H878" s="10" t="n">
        <f aca="false">H877+E878</f>
        <v>958.56</v>
      </c>
    </row>
    <row r="879" customFormat="false" ht="15" hidden="false" customHeight="true" outlineLevel="0" collapsed="false">
      <c r="A879" s="11" t="n">
        <v>207</v>
      </c>
      <c r="B879" s="12" t="n">
        <v>45444</v>
      </c>
      <c r="C879" s="13" t="n">
        <v>29</v>
      </c>
      <c r="D879" s="13" t="n">
        <f aca="false">C879+E879</f>
        <v>31.08</v>
      </c>
      <c r="E879" s="14" t="n">
        <v>2.08</v>
      </c>
      <c r="F879" s="15" t="s">
        <v>10</v>
      </c>
      <c r="G879" s="16" t="s">
        <v>708</v>
      </c>
      <c r="H879" s="17" t="n">
        <f aca="false">H878+E879</f>
        <v>960.64</v>
      </c>
    </row>
    <row r="880" customFormat="false" ht="15" hidden="false" customHeight="true" outlineLevel="0" collapsed="false">
      <c r="A880" s="4" t="n">
        <v>208</v>
      </c>
      <c r="B880" s="5" t="n">
        <v>45445</v>
      </c>
      <c r="C880" s="6" t="n">
        <v>17.5</v>
      </c>
      <c r="D880" s="6" t="n">
        <f aca="false">C880+E880</f>
        <v>5.49</v>
      </c>
      <c r="E880" s="7" t="n">
        <v>-12.01</v>
      </c>
      <c r="F880" s="8" t="s">
        <v>9</v>
      </c>
      <c r="G880" s="9"/>
      <c r="H880" s="10" t="n">
        <f aca="false">H879+E880</f>
        <v>948.63</v>
      </c>
    </row>
    <row r="881" customFormat="false" ht="15" hidden="false" customHeight="true" outlineLevel="0" collapsed="false">
      <c r="A881" s="4" t="n">
        <v>209</v>
      </c>
      <c r="B881" s="5" t="n">
        <v>45447</v>
      </c>
      <c r="C881" s="6" t="n">
        <v>10</v>
      </c>
      <c r="D881" s="6" t="n">
        <f aca="false">C881+E881</f>
        <v>6.18</v>
      </c>
      <c r="E881" s="7" t="n">
        <v>-3.82</v>
      </c>
      <c r="F881" s="8" t="s">
        <v>9</v>
      </c>
      <c r="G881" s="9"/>
      <c r="H881" s="10" t="n">
        <f aca="false">H880+E881</f>
        <v>944.81</v>
      </c>
    </row>
    <row r="882" customFormat="false" ht="15" hidden="false" customHeight="true" outlineLevel="0" collapsed="false">
      <c r="A882" s="4" t="n">
        <v>210</v>
      </c>
      <c r="B882" s="5" t="n">
        <v>45450</v>
      </c>
      <c r="C882" s="6" t="n">
        <v>19</v>
      </c>
      <c r="D882" s="6" t="n">
        <f aca="false">C882+E882</f>
        <v>0</v>
      </c>
      <c r="E882" s="7" t="n">
        <v>-19</v>
      </c>
      <c r="F882" s="8" t="s">
        <v>9</v>
      </c>
      <c r="G882" s="9"/>
      <c r="H882" s="10" t="n">
        <f aca="false">H881+E882</f>
        <v>925.81</v>
      </c>
    </row>
    <row r="883" customFormat="false" ht="15" hidden="false" customHeight="true" outlineLevel="0" collapsed="false">
      <c r="A883" s="11" t="n">
        <v>211</v>
      </c>
      <c r="B883" s="12" t="n">
        <v>45451</v>
      </c>
      <c r="C883" s="13" t="n">
        <v>23.33</v>
      </c>
      <c r="D883" s="13" t="n">
        <f aca="false">C883+E883</f>
        <v>29.7</v>
      </c>
      <c r="E883" s="14" t="n">
        <v>6.37</v>
      </c>
      <c r="F883" s="15" t="s">
        <v>10</v>
      </c>
      <c r="G883" s="16"/>
      <c r="H883" s="17" t="n">
        <f aca="false">H882+E883</f>
        <v>932.18</v>
      </c>
    </row>
    <row r="884" customFormat="false" ht="15" hidden="false" customHeight="true" outlineLevel="0" collapsed="false">
      <c r="A884" s="11" t="n">
        <v>212</v>
      </c>
      <c r="B884" s="12" t="n">
        <v>45452</v>
      </c>
      <c r="C884" s="13" t="n">
        <v>3</v>
      </c>
      <c r="D884" s="13" t="n">
        <f aca="false">C884+E884</f>
        <v>5.49</v>
      </c>
      <c r="E884" s="14" t="n">
        <v>2.49</v>
      </c>
      <c r="F884" s="15" t="s">
        <v>10</v>
      </c>
      <c r="G884" s="16"/>
      <c r="H884" s="17" t="n">
        <f aca="false">H883+E884</f>
        <v>934.67</v>
      </c>
    </row>
    <row r="885" customFormat="false" ht="27.75" hidden="false" customHeight="true" outlineLevel="0" collapsed="false">
      <c r="A885" s="11" t="n">
        <v>213</v>
      </c>
      <c r="B885" s="12" t="n">
        <v>45453</v>
      </c>
      <c r="C885" s="13" t="n">
        <v>16.5</v>
      </c>
      <c r="D885" s="13" t="n">
        <f aca="false">C885+E885</f>
        <v>33.9</v>
      </c>
      <c r="E885" s="14" t="n">
        <v>17.4</v>
      </c>
      <c r="F885" s="15" t="s">
        <v>10</v>
      </c>
      <c r="G885" s="16" t="s">
        <v>709</v>
      </c>
      <c r="H885" s="17" t="n">
        <f aca="false">H884+E885</f>
        <v>952.07</v>
      </c>
    </row>
    <row r="886" customFormat="false" ht="15" hidden="false" customHeight="true" outlineLevel="0" collapsed="false">
      <c r="A886" s="4" t="n">
        <v>214</v>
      </c>
      <c r="B886" s="5" t="n">
        <v>45455</v>
      </c>
      <c r="C886" s="6" t="n">
        <v>3</v>
      </c>
      <c r="D886" s="6" t="n">
        <f aca="false">C886+E886</f>
        <v>0</v>
      </c>
      <c r="E886" s="7" t="n">
        <v>-3</v>
      </c>
      <c r="F886" s="8" t="s">
        <v>9</v>
      </c>
      <c r="G886" s="9"/>
      <c r="H886" s="10" t="n">
        <f aca="false">H885+E886</f>
        <v>949.07</v>
      </c>
    </row>
    <row r="887" customFormat="false" ht="15" hidden="false" customHeight="true" outlineLevel="0" collapsed="false">
      <c r="A887" s="4" t="n">
        <v>215</v>
      </c>
      <c r="B887" s="5" t="n">
        <v>45456</v>
      </c>
      <c r="C887" s="6" t="n">
        <v>23</v>
      </c>
      <c r="D887" s="6" t="n">
        <f aca="false">C887+E887</f>
        <v>3.8</v>
      </c>
      <c r="E887" s="7" t="n">
        <v>-19.2</v>
      </c>
      <c r="F887" s="8" t="s">
        <v>9</v>
      </c>
      <c r="G887" s="9"/>
      <c r="H887" s="10" t="n">
        <f aca="false">H886+E887</f>
        <v>929.87</v>
      </c>
    </row>
    <row r="888" customFormat="false" ht="15" hidden="false" customHeight="true" outlineLevel="0" collapsed="false">
      <c r="A888" s="11" t="n">
        <v>216</v>
      </c>
      <c r="B888" s="12" t="n">
        <v>45457</v>
      </c>
      <c r="C888" s="13" t="n">
        <v>3</v>
      </c>
      <c r="D888" s="13" t="n">
        <f aca="false">C888+E888</f>
        <v>6.22</v>
      </c>
      <c r="E888" s="14" t="n">
        <v>3.22</v>
      </c>
      <c r="F888" s="15" t="s">
        <v>10</v>
      </c>
      <c r="G888" s="16"/>
      <c r="H888" s="17" t="n">
        <f aca="false">H887+E888</f>
        <v>933.09</v>
      </c>
    </row>
    <row r="889" customFormat="false" ht="15" hidden="false" customHeight="true" outlineLevel="0" collapsed="false">
      <c r="A889" s="4" t="n">
        <v>217</v>
      </c>
      <c r="B889" s="5" t="n">
        <v>45458</v>
      </c>
      <c r="C889" s="6" t="n">
        <v>8.5</v>
      </c>
      <c r="D889" s="6" t="n">
        <f aca="false">C889+E889</f>
        <v>5.7</v>
      </c>
      <c r="E889" s="7" t="n">
        <v>-2.8</v>
      </c>
      <c r="F889" s="8" t="s">
        <v>9</v>
      </c>
      <c r="G889" s="9"/>
      <c r="H889" s="10" t="n">
        <f aca="false">H888+E889</f>
        <v>930.29</v>
      </c>
    </row>
    <row r="890" customFormat="false" ht="15" hidden="false" customHeight="true" outlineLevel="0" collapsed="false">
      <c r="A890" s="11" t="n">
        <v>218</v>
      </c>
      <c r="B890" s="12" t="n">
        <v>45459</v>
      </c>
      <c r="C890" s="13" t="n">
        <v>3</v>
      </c>
      <c r="D890" s="13" t="n">
        <f aca="false">C890+E890</f>
        <v>5.55</v>
      </c>
      <c r="E890" s="14" t="n">
        <v>2.55</v>
      </c>
      <c r="F890" s="15" t="s">
        <v>10</v>
      </c>
      <c r="G890" s="16"/>
      <c r="H890" s="17" t="n">
        <f aca="false">H889+E890</f>
        <v>932.84</v>
      </c>
    </row>
    <row r="891" customFormat="false" ht="15" hidden="false" customHeight="true" outlineLevel="0" collapsed="false">
      <c r="A891" s="4" t="n">
        <v>219</v>
      </c>
      <c r="B891" s="5" t="n">
        <v>45461</v>
      </c>
      <c r="C891" s="6" t="n">
        <v>19.5</v>
      </c>
      <c r="D891" s="6" t="n">
        <f aca="false">C891+E891</f>
        <v>0</v>
      </c>
      <c r="E891" s="7" t="n">
        <v>-19.5</v>
      </c>
      <c r="F891" s="8" t="s">
        <v>9</v>
      </c>
      <c r="G891" s="9"/>
      <c r="H891" s="10" t="n">
        <f aca="false">H890+E891</f>
        <v>913.34</v>
      </c>
    </row>
    <row r="892" customFormat="false" ht="15" hidden="false" customHeight="true" outlineLevel="0" collapsed="false">
      <c r="A892" s="11" t="n">
        <v>220</v>
      </c>
      <c r="B892" s="12" t="n">
        <v>45462</v>
      </c>
      <c r="C892" s="13" t="n">
        <v>3</v>
      </c>
      <c r="D892" s="13" t="n">
        <f aca="false">C892+E892</f>
        <v>5.49</v>
      </c>
      <c r="E892" s="14" t="n">
        <v>2.49</v>
      </c>
      <c r="F892" s="15" t="s">
        <v>10</v>
      </c>
      <c r="G892" s="16"/>
      <c r="H892" s="17" t="n">
        <f aca="false">H891+E892</f>
        <v>915.83</v>
      </c>
    </row>
    <row r="893" customFormat="false" ht="15" hidden="false" customHeight="true" outlineLevel="0" collapsed="false">
      <c r="A893" s="4" t="n">
        <v>221</v>
      </c>
      <c r="B893" s="5" t="n">
        <v>45463</v>
      </c>
      <c r="C893" s="6" t="n">
        <v>3</v>
      </c>
      <c r="D893" s="6" t="n">
        <f aca="false">C893+E893</f>
        <v>0</v>
      </c>
      <c r="E893" s="7" t="n">
        <v>-3</v>
      </c>
      <c r="F893" s="8" t="s">
        <v>9</v>
      </c>
      <c r="G893" s="9"/>
      <c r="H893" s="10" t="n">
        <f aca="false">H892+E893</f>
        <v>912.83</v>
      </c>
    </row>
    <row r="894" customFormat="false" ht="15" hidden="false" customHeight="true" outlineLevel="0" collapsed="false">
      <c r="A894" s="11" t="n">
        <v>222</v>
      </c>
      <c r="B894" s="12" t="n">
        <v>45464</v>
      </c>
      <c r="C894" s="13" t="n">
        <v>3</v>
      </c>
      <c r="D894" s="13" t="n">
        <f aca="false">C894+E894</f>
        <v>5.49</v>
      </c>
      <c r="E894" s="14" t="n">
        <v>2.49</v>
      </c>
      <c r="F894" s="15" t="s">
        <v>10</v>
      </c>
      <c r="G894" s="16"/>
      <c r="H894" s="17" t="n">
        <f aca="false">H893+E894</f>
        <v>915.32</v>
      </c>
    </row>
    <row r="895" customFormat="false" ht="15" hidden="false" customHeight="true" outlineLevel="0" collapsed="false">
      <c r="A895" s="4" t="n">
        <v>223</v>
      </c>
      <c r="B895" s="5" t="n">
        <v>45465</v>
      </c>
      <c r="C895" s="6" t="n">
        <v>7</v>
      </c>
      <c r="D895" s="6" t="n">
        <f aca="false">C895+E895</f>
        <v>0</v>
      </c>
      <c r="E895" s="7" t="n">
        <v>-7</v>
      </c>
      <c r="F895" s="8" t="s">
        <v>9</v>
      </c>
      <c r="G895" s="9"/>
      <c r="H895" s="10" t="n">
        <f aca="false">H894+E895</f>
        <v>908.32</v>
      </c>
    </row>
    <row r="896" customFormat="false" ht="15" hidden="false" customHeight="true" outlineLevel="0" collapsed="false">
      <c r="A896" s="4" t="n">
        <v>224</v>
      </c>
      <c r="B896" s="5" t="n">
        <v>45471</v>
      </c>
      <c r="C896" s="6" t="n">
        <v>11</v>
      </c>
      <c r="D896" s="6" t="n">
        <f aca="false">C896+E896</f>
        <v>9.18</v>
      </c>
      <c r="E896" s="7" t="n">
        <v>-1.82</v>
      </c>
      <c r="F896" s="8" t="s">
        <v>9</v>
      </c>
      <c r="G896" s="9"/>
      <c r="H896" s="10" t="n">
        <f aca="false">H895+E896</f>
        <v>906.5</v>
      </c>
    </row>
    <row r="897" customFormat="false" ht="15" hidden="false" customHeight="true" outlineLevel="0" collapsed="false">
      <c r="A897" s="11" t="n">
        <v>225</v>
      </c>
      <c r="B897" s="12" t="n">
        <v>45472</v>
      </c>
      <c r="C897" s="13" t="n">
        <v>18</v>
      </c>
      <c r="D897" s="13" t="n">
        <f aca="false">C897+E897</f>
        <v>27.1</v>
      </c>
      <c r="E897" s="14" t="n">
        <v>9.1</v>
      </c>
      <c r="F897" s="15" t="s">
        <v>10</v>
      </c>
      <c r="G897" s="16" t="s">
        <v>710</v>
      </c>
      <c r="H897" s="17" t="n">
        <f aca="false">H896+E897</f>
        <v>915.6</v>
      </c>
    </row>
    <row r="898" customFormat="false" ht="15" hidden="false" customHeight="true" outlineLevel="0" collapsed="false">
      <c r="A898" s="11" t="n">
        <v>226</v>
      </c>
      <c r="B898" s="12" t="n">
        <v>45473</v>
      </c>
      <c r="C898" s="13" t="n">
        <v>11</v>
      </c>
      <c r="D898" s="13" t="n">
        <f aca="false">C898+E898</f>
        <v>12.64</v>
      </c>
      <c r="E898" s="14" t="n">
        <v>1.64</v>
      </c>
      <c r="F898" s="15" t="s">
        <v>10</v>
      </c>
      <c r="G898" s="16" t="s">
        <v>711</v>
      </c>
      <c r="H898" s="17" t="n">
        <f aca="false">H897+E898</f>
        <v>917.24</v>
      </c>
    </row>
    <row r="899" customFormat="false" ht="15" hidden="false" customHeight="true" outlineLevel="0" collapsed="false">
      <c r="A899" s="11" t="n">
        <v>227</v>
      </c>
      <c r="B899" s="12" t="n">
        <v>45475</v>
      </c>
      <c r="C899" s="13" t="n">
        <v>3</v>
      </c>
      <c r="D899" s="13" t="n">
        <f aca="false">C899+E899</f>
        <v>8.4</v>
      </c>
      <c r="E899" s="14" t="n">
        <v>5.4</v>
      </c>
      <c r="F899" s="15" t="s">
        <v>10</v>
      </c>
      <c r="G899" s="16"/>
      <c r="H899" s="17" t="n">
        <f aca="false">H898+E899</f>
        <v>922.64</v>
      </c>
    </row>
    <row r="900" customFormat="false" ht="41.25" hidden="false" customHeight="true" outlineLevel="0" collapsed="false">
      <c r="A900" s="11" t="n">
        <v>228</v>
      </c>
      <c r="B900" s="12" t="n">
        <v>45476</v>
      </c>
      <c r="C900" s="13" t="n">
        <v>20</v>
      </c>
      <c r="D900" s="13" t="n">
        <f aca="false">C900+E900</f>
        <v>44.9</v>
      </c>
      <c r="E900" s="14" t="n">
        <v>24.9</v>
      </c>
      <c r="F900" s="15" t="s">
        <v>10</v>
      </c>
      <c r="G900" s="16" t="s">
        <v>712</v>
      </c>
      <c r="H900" s="17" t="n">
        <f aca="false">H899+E900</f>
        <v>947.54</v>
      </c>
    </row>
    <row r="901" customFormat="false" ht="15" hidden="false" customHeight="true" outlineLevel="0" collapsed="false">
      <c r="A901" s="4" t="n">
        <v>229</v>
      </c>
      <c r="B901" s="5" t="n">
        <v>45477</v>
      </c>
      <c r="C901" s="6" t="n">
        <v>31.5</v>
      </c>
      <c r="D901" s="6" t="n">
        <f aca="false">C901+E901</f>
        <v>16.62</v>
      </c>
      <c r="E901" s="7" t="n">
        <v>-14.88</v>
      </c>
      <c r="F901" s="8" t="s">
        <v>9</v>
      </c>
      <c r="G901" s="9" t="s">
        <v>713</v>
      </c>
      <c r="H901" s="10" t="n">
        <f aca="false">H900+E901</f>
        <v>932.66</v>
      </c>
    </row>
    <row r="902" customFormat="false" ht="15" hidden="false" customHeight="true" outlineLevel="0" collapsed="false">
      <c r="A902" s="4" t="n">
        <v>230</v>
      </c>
      <c r="B902" s="5" t="n">
        <v>45478</v>
      </c>
      <c r="C902" s="6" t="n">
        <v>34</v>
      </c>
      <c r="D902" s="6" t="n">
        <f aca="false">C902+E902</f>
        <v>25.94</v>
      </c>
      <c r="E902" s="7" t="n">
        <v>-8.06</v>
      </c>
      <c r="F902" s="8" t="s">
        <v>9</v>
      </c>
      <c r="G902" s="9" t="s">
        <v>714</v>
      </c>
      <c r="H902" s="10" t="n">
        <f aca="false">H901+E902</f>
        <v>924.6</v>
      </c>
    </row>
    <row r="903" customFormat="false" ht="15" hidden="false" customHeight="true" outlineLevel="0" collapsed="false">
      <c r="A903" s="4" t="n">
        <v>231</v>
      </c>
      <c r="B903" s="5" t="n">
        <v>45479</v>
      </c>
      <c r="C903" s="6" t="n">
        <v>23</v>
      </c>
      <c r="D903" s="6" t="n">
        <f aca="false">C903+E903</f>
        <v>18.36</v>
      </c>
      <c r="E903" s="7" t="n">
        <v>-4.64</v>
      </c>
      <c r="F903" s="8" t="s">
        <v>9</v>
      </c>
      <c r="G903" s="9"/>
      <c r="H903" s="10" t="n">
        <f aca="false">H902+E903</f>
        <v>919.96</v>
      </c>
    </row>
    <row r="904" customFormat="false" ht="27.75" hidden="false" customHeight="true" outlineLevel="0" collapsed="false">
      <c r="A904" s="11" t="n">
        <v>232</v>
      </c>
      <c r="B904" s="12" t="n">
        <v>45480</v>
      </c>
      <c r="C904" s="13" t="n">
        <v>29</v>
      </c>
      <c r="D904" s="13" t="n">
        <f aca="false">C904+E904</f>
        <v>47.25</v>
      </c>
      <c r="E904" s="14" t="n">
        <v>18.25</v>
      </c>
      <c r="F904" s="15" t="s">
        <v>10</v>
      </c>
      <c r="G904" s="16" t="s">
        <v>715</v>
      </c>
      <c r="H904" s="17" t="n">
        <f aca="false">H903+E904</f>
        <v>938.21</v>
      </c>
    </row>
    <row r="905" customFormat="false" ht="15" hidden="false" customHeight="true" outlineLevel="0" collapsed="false">
      <c r="A905" s="4" t="n">
        <v>233</v>
      </c>
      <c r="B905" s="5" t="n">
        <v>45481</v>
      </c>
      <c r="C905" s="6" t="n">
        <v>14</v>
      </c>
      <c r="D905" s="6" t="n">
        <f aca="false">C905+E905</f>
        <v>9.6</v>
      </c>
      <c r="E905" s="7" t="n">
        <v>-4.4</v>
      </c>
      <c r="F905" s="8" t="s">
        <v>9</v>
      </c>
      <c r="G905" s="9" t="s">
        <v>716</v>
      </c>
      <c r="H905" s="10" t="n">
        <f aca="false">H904+E905</f>
        <v>933.81</v>
      </c>
    </row>
    <row r="906" customFormat="false" ht="15" hidden="false" customHeight="true" outlineLevel="0" collapsed="false">
      <c r="A906" s="11" t="n">
        <v>234</v>
      </c>
      <c r="B906" s="12" t="n">
        <v>45484</v>
      </c>
      <c r="C906" s="13" t="n">
        <v>3</v>
      </c>
      <c r="D906" s="13" t="n">
        <f aca="false">C906+E906</f>
        <v>10.3</v>
      </c>
      <c r="E906" s="14" t="n">
        <v>7.3</v>
      </c>
      <c r="F906" s="15" t="s">
        <v>10</v>
      </c>
      <c r="G906" s="16" t="s">
        <v>717</v>
      </c>
      <c r="H906" s="17" t="n">
        <f aca="false">H905+E906</f>
        <v>941.11</v>
      </c>
    </row>
    <row r="907" customFormat="false" ht="15" hidden="false" customHeight="true" outlineLevel="0" collapsed="false">
      <c r="A907" s="11" t="n">
        <v>235</v>
      </c>
      <c r="B907" s="12" t="n">
        <v>45485</v>
      </c>
      <c r="C907" s="13" t="n">
        <v>5</v>
      </c>
      <c r="D907" s="13" t="n">
        <f aca="false">C907+E907</f>
        <v>9.36</v>
      </c>
      <c r="E907" s="14" t="n">
        <v>4.36</v>
      </c>
      <c r="F907" s="15" t="s">
        <v>10</v>
      </c>
      <c r="G907" s="16"/>
      <c r="H907" s="17" t="n">
        <f aca="false">H906+E907</f>
        <v>945.47</v>
      </c>
    </row>
    <row r="908" customFormat="false" ht="15" hidden="false" customHeight="true" outlineLevel="0" collapsed="false">
      <c r="A908" s="11" t="n">
        <v>236</v>
      </c>
      <c r="B908" s="12" t="n">
        <v>45486</v>
      </c>
      <c r="C908" s="13" t="n">
        <v>24</v>
      </c>
      <c r="D908" s="13" t="n">
        <f aca="false">C908+E908</f>
        <v>24.03</v>
      </c>
      <c r="E908" s="14" t="n">
        <v>0.03</v>
      </c>
      <c r="F908" s="15" t="s">
        <v>10</v>
      </c>
      <c r="G908" s="16"/>
      <c r="H908" s="17" t="n">
        <f aca="false">H907+E908</f>
        <v>945.5</v>
      </c>
    </row>
    <row r="909" customFormat="false" ht="15" hidden="false" customHeight="true" outlineLevel="0" collapsed="false">
      <c r="A909" s="11" t="n">
        <v>237</v>
      </c>
      <c r="B909" s="12" t="n">
        <v>45487</v>
      </c>
      <c r="C909" s="13" t="n">
        <v>7</v>
      </c>
      <c r="D909" s="13" t="n">
        <f aca="false">C909+E909</f>
        <v>12.67</v>
      </c>
      <c r="E909" s="14" t="n">
        <v>5.67</v>
      </c>
      <c r="F909" s="15" t="s">
        <v>10</v>
      </c>
      <c r="G909" s="16"/>
      <c r="H909" s="17" t="n">
        <f aca="false">H908+E909</f>
        <v>951.17</v>
      </c>
    </row>
    <row r="910" customFormat="false" ht="15" hidden="false" customHeight="true" outlineLevel="0" collapsed="false">
      <c r="A910" s="4" t="n">
        <v>238</v>
      </c>
      <c r="B910" s="5" t="n">
        <v>45490</v>
      </c>
      <c r="C910" s="6" t="n">
        <v>6.5</v>
      </c>
      <c r="D910" s="6" t="n">
        <f aca="false">C910+E910</f>
        <v>3.66</v>
      </c>
      <c r="E910" s="7" t="n">
        <v>-2.84</v>
      </c>
      <c r="F910" s="8" t="s">
        <v>9</v>
      </c>
      <c r="G910" s="9"/>
      <c r="H910" s="10" t="n">
        <f aca="false">H909+E910</f>
        <v>948.33</v>
      </c>
    </row>
    <row r="911" customFormat="false" ht="15" hidden="false" customHeight="true" outlineLevel="0" collapsed="false">
      <c r="A911" s="4" t="n">
        <v>239</v>
      </c>
      <c r="B911" s="5" t="n">
        <v>45492</v>
      </c>
      <c r="C911" s="6" t="n">
        <v>6</v>
      </c>
      <c r="D911" s="6" t="n">
        <f aca="false">C911+E911</f>
        <v>3.66</v>
      </c>
      <c r="E911" s="7" t="n">
        <v>-2.34</v>
      </c>
      <c r="F911" s="8" t="s">
        <v>9</v>
      </c>
      <c r="G911" s="9"/>
      <c r="H911" s="10" t="n">
        <f aca="false">H910+E911</f>
        <v>945.99</v>
      </c>
    </row>
    <row r="912" customFormat="false" ht="15" hidden="false" customHeight="true" outlineLevel="0" collapsed="false">
      <c r="A912" s="11" t="n">
        <v>240</v>
      </c>
      <c r="B912" s="12" t="n">
        <v>45493</v>
      </c>
      <c r="C912" s="13" t="n">
        <v>13</v>
      </c>
      <c r="D912" s="13" t="n">
        <f aca="false">C912+E912</f>
        <v>26.52</v>
      </c>
      <c r="E912" s="14" t="n">
        <v>13.52</v>
      </c>
      <c r="F912" s="15" t="s">
        <v>10</v>
      </c>
      <c r="G912" s="16" t="s">
        <v>718</v>
      </c>
      <c r="H912" s="17" t="n">
        <f aca="false">H911+E912</f>
        <v>959.51</v>
      </c>
    </row>
    <row r="913" customFormat="false" ht="15" hidden="false" customHeight="true" outlineLevel="0" collapsed="false">
      <c r="A913" s="11" t="n">
        <v>241</v>
      </c>
      <c r="B913" s="12" t="n">
        <v>45494</v>
      </c>
      <c r="C913" s="13" t="n">
        <v>5</v>
      </c>
      <c r="D913" s="13" t="n">
        <f aca="false">C913+E913</f>
        <v>5.4</v>
      </c>
      <c r="E913" s="14" t="n">
        <v>0.4</v>
      </c>
      <c r="F913" s="15" t="s">
        <v>10</v>
      </c>
      <c r="G913" s="16"/>
      <c r="H913" s="17" t="n">
        <f aca="false">H912+E913</f>
        <v>959.91</v>
      </c>
    </row>
    <row r="914" customFormat="false" ht="15" hidden="false" customHeight="true" outlineLevel="0" collapsed="false">
      <c r="A914" s="11" t="n">
        <v>242</v>
      </c>
      <c r="B914" s="12" t="n">
        <v>45497</v>
      </c>
      <c r="C914" s="13" t="n">
        <v>2</v>
      </c>
      <c r="D914" s="13" t="n">
        <f aca="false">C914+E914</f>
        <v>3.76</v>
      </c>
      <c r="E914" s="14" t="n">
        <v>1.76</v>
      </c>
      <c r="F914" s="15" t="s">
        <v>10</v>
      </c>
      <c r="G914" s="16"/>
      <c r="H914" s="17" t="n">
        <f aca="false">H913+E914</f>
        <v>961.67</v>
      </c>
    </row>
    <row r="915" customFormat="false" ht="27.75" hidden="false" customHeight="true" outlineLevel="0" collapsed="false">
      <c r="A915" s="4" t="n">
        <v>243</v>
      </c>
      <c r="B915" s="5" t="n">
        <v>45498</v>
      </c>
      <c r="C915" s="6" t="n">
        <v>28.5</v>
      </c>
      <c r="D915" s="6" t="n">
        <f aca="false">C915+E915</f>
        <v>19.5</v>
      </c>
      <c r="E915" s="7" t="n">
        <v>-9</v>
      </c>
      <c r="F915" s="8" t="s">
        <v>9</v>
      </c>
      <c r="G915" s="9" t="s">
        <v>719</v>
      </c>
      <c r="H915" s="10" t="n">
        <f aca="false">H914+E915</f>
        <v>952.67</v>
      </c>
    </row>
    <row r="916" customFormat="false" ht="15" hidden="false" customHeight="true" outlineLevel="0" collapsed="false">
      <c r="A916" s="11" t="n">
        <v>244</v>
      </c>
      <c r="B916" s="12" t="n">
        <v>45500</v>
      </c>
      <c r="C916" s="13" t="n">
        <v>24</v>
      </c>
      <c r="D916" s="13" t="n">
        <f aca="false">C916+E916</f>
        <v>26.89</v>
      </c>
      <c r="E916" s="14" t="n">
        <v>2.89</v>
      </c>
      <c r="F916" s="15" t="s">
        <v>10</v>
      </c>
      <c r="G916" s="16" t="s">
        <v>720</v>
      </c>
      <c r="H916" s="17" t="n">
        <f aca="false">H915+E916</f>
        <v>955.56</v>
      </c>
    </row>
    <row r="917" customFormat="false" ht="15" hidden="false" customHeight="true" outlineLevel="0" collapsed="false">
      <c r="A917" s="4" t="n">
        <v>245</v>
      </c>
      <c r="B917" s="5" t="n">
        <v>45501</v>
      </c>
      <c r="C917" s="6" t="n">
        <v>17</v>
      </c>
      <c r="D917" s="6" t="n">
        <f aca="false">C917+E917</f>
        <v>13.98</v>
      </c>
      <c r="E917" s="7" t="n">
        <v>-3.02</v>
      </c>
      <c r="F917" s="8" t="s">
        <v>9</v>
      </c>
      <c r="G917" s="9"/>
      <c r="H917" s="10" t="n">
        <f aca="false">H916+E917</f>
        <v>952.54</v>
      </c>
    </row>
    <row r="918" customFormat="false" ht="15" hidden="false" customHeight="true" outlineLevel="0" collapsed="false">
      <c r="A918" s="4" t="n">
        <v>246</v>
      </c>
      <c r="B918" s="5" t="n">
        <v>45502</v>
      </c>
      <c r="C918" s="6" t="n">
        <v>9.5</v>
      </c>
      <c r="D918" s="6" t="n">
        <f aca="false">C918+E918</f>
        <v>0</v>
      </c>
      <c r="E918" s="7" t="n">
        <v>-9.5</v>
      </c>
      <c r="F918" s="8" t="s">
        <v>9</v>
      </c>
      <c r="G918" s="9"/>
      <c r="H918" s="10" t="n">
        <f aca="false">H917+E918</f>
        <v>943.04</v>
      </c>
    </row>
    <row r="919" customFormat="false" ht="41.25" hidden="false" customHeight="true" outlineLevel="0" collapsed="false">
      <c r="A919" s="11" t="n">
        <v>247</v>
      </c>
      <c r="B919" s="12" t="n">
        <v>45503</v>
      </c>
      <c r="C919" s="13" t="n">
        <v>9.5</v>
      </c>
      <c r="D919" s="13" t="n">
        <f aca="false">C919+E919</f>
        <v>41.68</v>
      </c>
      <c r="E919" s="14" t="n">
        <v>32.18</v>
      </c>
      <c r="F919" s="15" t="s">
        <v>10</v>
      </c>
      <c r="G919" s="16" t="s">
        <v>721</v>
      </c>
      <c r="H919" s="17" t="n">
        <f aca="false">H918+E919</f>
        <v>975.22</v>
      </c>
    </row>
    <row r="920" customFormat="false" ht="15" hidden="false" customHeight="true" outlineLevel="0" collapsed="false">
      <c r="A920" s="4" t="n">
        <v>248</v>
      </c>
      <c r="B920" s="5" t="n">
        <v>45504</v>
      </c>
      <c r="C920" s="6" t="n">
        <v>9.5</v>
      </c>
      <c r="D920" s="6" t="n">
        <f aca="false">C920+E920</f>
        <v>9.3</v>
      </c>
      <c r="E920" s="7" t="n">
        <v>-0.2</v>
      </c>
      <c r="F920" s="8" t="s">
        <v>9</v>
      </c>
      <c r="G920" s="9" t="s">
        <v>722</v>
      </c>
      <c r="H920" s="10" t="n">
        <f aca="false">H919+E920</f>
        <v>975.02</v>
      </c>
    </row>
    <row r="921" customFormat="false" ht="15" hidden="false" customHeight="true" outlineLevel="0" collapsed="false">
      <c r="A921" s="4" t="n">
        <v>249</v>
      </c>
      <c r="B921" s="5" t="n">
        <v>45505</v>
      </c>
      <c r="C921" s="6" t="n">
        <v>17</v>
      </c>
      <c r="D921" s="6" t="n">
        <f aca="false">C921+E921</f>
        <v>10.5</v>
      </c>
      <c r="E921" s="7" t="n">
        <v>-6.5</v>
      </c>
      <c r="F921" s="8" t="s">
        <v>9</v>
      </c>
      <c r="G921" s="9" t="s">
        <v>723</v>
      </c>
      <c r="H921" s="10" t="n">
        <f aca="false">H920+E921</f>
        <v>968.52</v>
      </c>
    </row>
    <row r="922" customFormat="false" ht="15" hidden="false" customHeight="true" outlineLevel="0" collapsed="false">
      <c r="A922" s="4" t="n">
        <v>250</v>
      </c>
      <c r="B922" s="5" t="n">
        <v>45506</v>
      </c>
      <c r="C922" s="6" t="n">
        <v>17.5</v>
      </c>
      <c r="D922" s="6" t="n">
        <f aca="false">C922+E922</f>
        <v>5.28</v>
      </c>
      <c r="E922" s="7" t="n">
        <v>-12.22</v>
      </c>
      <c r="F922" s="8" t="s">
        <v>9</v>
      </c>
      <c r="G922" s="9"/>
      <c r="H922" s="10" t="n">
        <f aca="false">H921+E922</f>
        <v>956.3</v>
      </c>
    </row>
    <row r="923" customFormat="false" ht="15" hidden="false" customHeight="true" outlineLevel="0" collapsed="false">
      <c r="A923" s="4" t="n">
        <v>251</v>
      </c>
      <c r="B923" s="5" t="n">
        <v>45507</v>
      </c>
      <c r="C923" s="6" t="n">
        <v>14</v>
      </c>
      <c r="D923" s="6" t="n">
        <f aca="false">C923+E923</f>
        <v>5.7</v>
      </c>
      <c r="E923" s="7" t="n">
        <v>-8.3</v>
      </c>
      <c r="F923" s="8" t="s">
        <v>9</v>
      </c>
      <c r="G923" s="9"/>
      <c r="H923" s="10" t="n">
        <f aca="false">H922+E923</f>
        <v>948</v>
      </c>
    </row>
    <row r="924" customFormat="false" ht="15" hidden="false" customHeight="true" outlineLevel="0" collapsed="false">
      <c r="A924" s="11" t="n">
        <v>252</v>
      </c>
      <c r="B924" s="12" t="n">
        <v>45508</v>
      </c>
      <c r="C924" s="13" t="n">
        <v>8.5</v>
      </c>
      <c r="D924" s="13" t="n">
        <f aca="false">C924+E924</f>
        <v>9.9</v>
      </c>
      <c r="E924" s="14" t="n">
        <v>1.4</v>
      </c>
      <c r="F924" s="15" t="s">
        <v>10</v>
      </c>
      <c r="G924" s="16" t="s">
        <v>724</v>
      </c>
      <c r="H924" s="17" t="n">
        <f aca="false">H923+E924</f>
        <v>949.4</v>
      </c>
    </row>
    <row r="925" customFormat="false" ht="15" hidden="false" customHeight="true" outlineLevel="0" collapsed="false">
      <c r="A925" s="4" t="n">
        <v>253</v>
      </c>
      <c r="B925" s="5" t="n">
        <v>45510</v>
      </c>
      <c r="C925" s="6" t="n">
        <v>17.5</v>
      </c>
      <c r="D925" s="6" t="n">
        <f aca="false">C925+E925</f>
        <v>6.3</v>
      </c>
      <c r="E925" s="7" t="n">
        <v>-11.2</v>
      </c>
      <c r="F925" s="8" t="s">
        <v>9</v>
      </c>
      <c r="G925" s="9"/>
      <c r="H925" s="10" t="n">
        <f aca="false">H924+E925</f>
        <v>938.2</v>
      </c>
    </row>
    <row r="926" customFormat="false" ht="15" hidden="false" customHeight="true" outlineLevel="0" collapsed="false">
      <c r="A926" s="4" t="n">
        <v>254</v>
      </c>
      <c r="B926" s="5" t="n">
        <v>45511</v>
      </c>
      <c r="C926" s="6" t="n">
        <v>9</v>
      </c>
      <c r="D926" s="6" t="n">
        <f aca="false">C926+E926</f>
        <v>0</v>
      </c>
      <c r="E926" s="7" t="n">
        <v>-9</v>
      </c>
      <c r="F926" s="8" t="s">
        <v>9</v>
      </c>
      <c r="G926" s="9"/>
      <c r="H926" s="10" t="n">
        <f aca="false">H925+E926</f>
        <v>929.2</v>
      </c>
    </row>
    <row r="927" customFormat="false" ht="15" hidden="false" customHeight="true" outlineLevel="0" collapsed="false">
      <c r="A927" s="4" t="n">
        <v>255</v>
      </c>
      <c r="B927" s="5" t="n">
        <v>45513</v>
      </c>
      <c r="C927" s="6" t="n">
        <v>9.5</v>
      </c>
      <c r="D927" s="6" t="n">
        <f aca="false">C927+E927</f>
        <v>0</v>
      </c>
      <c r="E927" s="7" t="n">
        <v>-9.5</v>
      </c>
      <c r="F927" s="8" t="s">
        <v>9</v>
      </c>
      <c r="G927" s="9"/>
      <c r="H927" s="10" t="n">
        <f aca="false">H926+E927</f>
        <v>919.7</v>
      </c>
    </row>
    <row r="928" customFormat="false" ht="15" hidden="false" customHeight="true" outlineLevel="0" collapsed="false">
      <c r="A928" s="11" t="n">
        <v>256</v>
      </c>
      <c r="B928" s="12" t="n">
        <v>45514</v>
      </c>
      <c r="C928" s="13" t="n">
        <v>13</v>
      </c>
      <c r="D928" s="13" t="n">
        <f aca="false">C928+E928</f>
        <v>14.13</v>
      </c>
      <c r="E928" s="14" t="n">
        <v>1.13</v>
      </c>
      <c r="F928" s="15" t="s">
        <v>10</v>
      </c>
      <c r="G928" s="16" t="s">
        <v>725</v>
      </c>
      <c r="H928" s="17" t="n">
        <f aca="false">H927+E928</f>
        <v>920.83</v>
      </c>
    </row>
    <row r="929" customFormat="false" ht="27.75" hidden="false" customHeight="true" outlineLevel="0" collapsed="false">
      <c r="A929" s="11" t="n">
        <v>257</v>
      </c>
      <c r="B929" s="12" t="n">
        <v>45515</v>
      </c>
      <c r="C929" s="13" t="n">
        <v>11.5</v>
      </c>
      <c r="D929" s="13" t="n">
        <f aca="false">C929+E929</f>
        <v>21.6</v>
      </c>
      <c r="E929" s="14" t="n">
        <v>10.1</v>
      </c>
      <c r="F929" s="15" t="s">
        <v>10</v>
      </c>
      <c r="G929" s="16" t="s">
        <v>726</v>
      </c>
      <c r="H929" s="17" t="n">
        <f aca="false">H928+E929</f>
        <v>930.93</v>
      </c>
    </row>
    <row r="930" customFormat="false" ht="15" hidden="false" customHeight="true" outlineLevel="0" collapsed="false">
      <c r="A930" s="18" t="n">
        <v>258</v>
      </c>
      <c r="B930" s="19" t="n">
        <v>45518</v>
      </c>
      <c r="C930" s="20" t="n">
        <v>39</v>
      </c>
      <c r="D930" s="20" t="n">
        <f aca="false">C930+E930</f>
        <v>39</v>
      </c>
      <c r="E930" s="21" t="n">
        <v>0</v>
      </c>
      <c r="F930" s="22" t="s">
        <v>42</v>
      </c>
      <c r="G930" s="23"/>
      <c r="H930" s="24" t="n">
        <f aca="false">H929+E930</f>
        <v>930.93</v>
      </c>
    </row>
    <row r="931" customFormat="false" ht="15" hidden="false" customHeight="true" outlineLevel="0" collapsed="false">
      <c r="A931" s="11" t="n">
        <v>259</v>
      </c>
      <c r="B931" s="12" t="n">
        <v>45521</v>
      </c>
      <c r="C931" s="13" t="n">
        <v>6</v>
      </c>
      <c r="D931" s="13" t="n">
        <f aca="false">C931+E931</f>
        <v>6.45</v>
      </c>
      <c r="E931" s="14" t="n">
        <v>0.45</v>
      </c>
      <c r="F931" s="15" t="s">
        <v>10</v>
      </c>
      <c r="G931" s="16"/>
      <c r="H931" s="17" t="n">
        <f aca="false">H930+E931</f>
        <v>931.38</v>
      </c>
    </row>
    <row r="932" customFormat="false" ht="18" hidden="false" customHeight="true" outlineLevel="0" collapsed="false">
      <c r="A932" s="3" t="s">
        <v>727</v>
      </c>
      <c r="B932" s="3"/>
      <c r="C932" s="3"/>
      <c r="D932" s="3"/>
      <c r="E932" s="3"/>
      <c r="F932" s="3"/>
      <c r="G932" s="3"/>
      <c r="H932" s="3"/>
    </row>
    <row r="933" customFormat="false" ht="54.75" hidden="false" customHeight="true" outlineLevel="0" collapsed="false">
      <c r="A933" s="11" t="s">
        <v>728</v>
      </c>
      <c r="B933" s="12" t="n">
        <v>45554</v>
      </c>
      <c r="C933" s="13" t="n">
        <v>9.5</v>
      </c>
      <c r="D933" s="13" t="n">
        <v>14.5</v>
      </c>
      <c r="E933" s="14" t="n">
        <v>5</v>
      </c>
      <c r="F933" s="15" t="s">
        <v>10</v>
      </c>
      <c r="G933" s="16" t="s">
        <v>729</v>
      </c>
      <c r="H933" s="17" t="n">
        <f aca="false">E933</f>
        <v>5</v>
      </c>
    </row>
    <row r="934" customFormat="false" ht="27.75" hidden="false" customHeight="true" outlineLevel="0" collapsed="false">
      <c r="A934" s="11" t="s">
        <v>730</v>
      </c>
      <c r="B934" s="12" t="n">
        <v>45554</v>
      </c>
      <c r="C934" s="13" t="n">
        <v>4</v>
      </c>
      <c r="D934" s="13" t="n">
        <v>19.5</v>
      </c>
      <c r="E934" s="14" t="n">
        <v>15.5</v>
      </c>
      <c r="F934" s="15" t="s">
        <v>10</v>
      </c>
      <c r="G934" s="16" t="s">
        <v>731</v>
      </c>
      <c r="H934" s="17" t="n">
        <f aca="false">H933+E934</f>
        <v>20.5</v>
      </c>
    </row>
    <row r="935" customFormat="false" ht="41.25" hidden="false" customHeight="true" outlineLevel="0" collapsed="false">
      <c r="A935" s="11" t="s">
        <v>732</v>
      </c>
      <c r="B935" s="12" t="n">
        <v>45554</v>
      </c>
      <c r="C935" s="13" t="n">
        <v>9.5</v>
      </c>
      <c r="D935" s="13" t="n">
        <v>13.5</v>
      </c>
      <c r="E935" s="14" t="n">
        <v>4</v>
      </c>
      <c r="F935" s="15" t="s">
        <v>10</v>
      </c>
      <c r="G935" s="16" t="s">
        <v>733</v>
      </c>
      <c r="H935" s="17" t="n">
        <f aca="false">H934+E935</f>
        <v>24.5</v>
      </c>
    </row>
    <row r="936" customFormat="false" ht="41.25" hidden="false" customHeight="true" outlineLevel="0" collapsed="false">
      <c r="A936" s="11" t="s">
        <v>734</v>
      </c>
      <c r="B936" s="12" t="n">
        <v>45554</v>
      </c>
      <c r="C936" s="13" t="n">
        <v>16</v>
      </c>
      <c r="D936" s="13" t="n">
        <v>26.14</v>
      </c>
      <c r="E936" s="14" t="n">
        <v>10.14</v>
      </c>
      <c r="F936" s="15" t="s">
        <v>10</v>
      </c>
      <c r="G936" s="16" t="s">
        <v>735</v>
      </c>
      <c r="H936" s="17" t="n">
        <f aca="false">H935+E936</f>
        <v>34.64</v>
      </c>
    </row>
    <row r="937" customFormat="false" ht="41.25" hidden="false" customHeight="true" outlineLevel="0" collapsed="false">
      <c r="A937" s="11" t="s">
        <v>736</v>
      </c>
      <c r="B937" s="12" t="n">
        <v>45554</v>
      </c>
      <c r="C937" s="13" t="n">
        <v>8</v>
      </c>
      <c r="D937" s="13" t="n">
        <v>58</v>
      </c>
      <c r="E937" s="14" t="n">
        <v>50</v>
      </c>
      <c r="F937" s="15" t="s">
        <v>10</v>
      </c>
      <c r="G937" s="16" t="s">
        <v>737</v>
      </c>
      <c r="H937" s="17" t="n">
        <f aca="false">H936+E937</f>
        <v>84.64</v>
      </c>
    </row>
    <row r="938" customFormat="false" ht="15" hidden="false" customHeight="true" outlineLevel="0" collapsed="false">
      <c r="A938" s="11" t="n">
        <v>1</v>
      </c>
      <c r="B938" s="12" t="n">
        <v>45575</v>
      </c>
      <c r="C938" s="13" t="n">
        <v>8</v>
      </c>
      <c r="D938" s="13" t="n">
        <v>13.93</v>
      </c>
      <c r="E938" s="14" t="n">
        <v>5.93</v>
      </c>
      <c r="F938" s="15" t="s">
        <v>10</v>
      </c>
      <c r="G938" s="16" t="s">
        <v>738</v>
      </c>
      <c r="H938" s="17" t="n">
        <f aca="false">H937+E938</f>
        <v>90.57</v>
      </c>
    </row>
    <row r="939" customFormat="false" ht="15" hidden="false" customHeight="true" outlineLevel="0" collapsed="false">
      <c r="A939" s="4" t="n">
        <v>2</v>
      </c>
      <c r="B939" s="5" t="n">
        <v>45576</v>
      </c>
      <c r="C939" s="6" t="n">
        <v>6</v>
      </c>
      <c r="D939" s="6" t="n">
        <v>0</v>
      </c>
      <c r="E939" s="7" t="n">
        <v>-6</v>
      </c>
      <c r="F939" s="8" t="s">
        <v>9</v>
      </c>
      <c r="G939" s="9" t="s">
        <v>739</v>
      </c>
      <c r="H939" s="10" t="n">
        <f aca="false">H938+E939</f>
        <v>84.57</v>
      </c>
    </row>
    <row r="940" customFormat="false" ht="15" hidden="false" customHeight="true" outlineLevel="0" collapsed="false">
      <c r="A940" s="11" t="n">
        <v>3</v>
      </c>
      <c r="B940" s="12" t="n">
        <v>45577</v>
      </c>
      <c r="C940" s="13" t="n">
        <v>12.5</v>
      </c>
      <c r="D940" s="13" t="n">
        <v>22</v>
      </c>
      <c r="E940" s="14" t="n">
        <v>9.5</v>
      </c>
      <c r="F940" s="15" t="s">
        <v>10</v>
      </c>
      <c r="G940" s="16" t="s">
        <v>740</v>
      </c>
      <c r="H940" s="17" t="n">
        <f aca="false">H939+E940</f>
        <v>94.07</v>
      </c>
    </row>
    <row r="941" customFormat="false" ht="15" hidden="false" customHeight="true" outlineLevel="0" collapsed="false">
      <c r="A941" s="4" t="n">
        <v>4</v>
      </c>
      <c r="B941" s="5" t="n">
        <v>45578</v>
      </c>
      <c r="C941" s="6"/>
      <c r="D941" s="6"/>
      <c r="E941" s="7" t="n">
        <v>-3</v>
      </c>
      <c r="F941" s="8" t="s">
        <v>9</v>
      </c>
      <c r="G941" s="9" t="s">
        <v>741</v>
      </c>
      <c r="H941" s="10" t="n">
        <f aca="false">H940+E941</f>
        <v>91.07</v>
      </c>
    </row>
    <row r="942" customFormat="false" ht="15" hidden="false" customHeight="true" outlineLevel="0" collapsed="false">
      <c r="A942" s="4" t="n">
        <v>5</v>
      </c>
      <c r="B942" s="5" t="n">
        <v>45582</v>
      </c>
      <c r="C942" s="6" t="n">
        <v>6</v>
      </c>
      <c r="D942" s="6" t="n">
        <v>5.16</v>
      </c>
      <c r="E942" s="7" t="n">
        <v>-0.84</v>
      </c>
      <c r="F942" s="8" t="s">
        <v>9</v>
      </c>
      <c r="G942" s="9" t="s">
        <v>742</v>
      </c>
      <c r="H942" s="10" t="n">
        <f aca="false">H941+E942</f>
        <v>90.23</v>
      </c>
    </row>
    <row r="943" customFormat="false" ht="15" hidden="false" customHeight="true" outlineLevel="0" collapsed="false">
      <c r="A943" s="4" t="n">
        <v>6</v>
      </c>
      <c r="B943" s="5" t="n">
        <v>45584</v>
      </c>
      <c r="C943" s="6" t="n">
        <v>12.5</v>
      </c>
      <c r="D943" s="6" t="n">
        <v>5.25</v>
      </c>
      <c r="E943" s="7" t="n">
        <v>-7.25</v>
      </c>
      <c r="F943" s="8" t="s">
        <v>9</v>
      </c>
      <c r="G943" s="9" t="s">
        <v>743</v>
      </c>
      <c r="H943" s="10" t="n">
        <f aca="false">H942+E943</f>
        <v>82.98</v>
      </c>
    </row>
    <row r="944" customFormat="false" ht="15" hidden="false" customHeight="true" outlineLevel="0" collapsed="false">
      <c r="A944" s="4" t="n">
        <v>7</v>
      </c>
      <c r="B944" s="5" t="n">
        <v>45588</v>
      </c>
      <c r="C944" s="6" t="n">
        <v>16</v>
      </c>
      <c r="D944" s="6" t="n">
        <v>7.56</v>
      </c>
      <c r="E944" s="7" t="n">
        <v>-8.44</v>
      </c>
      <c r="F944" s="8" t="s">
        <v>9</v>
      </c>
      <c r="G944" s="9" t="s">
        <v>744</v>
      </c>
      <c r="H944" s="10" t="n">
        <f aca="false">H943+E944</f>
        <v>74.54</v>
      </c>
    </row>
    <row r="945" customFormat="false" ht="27.75" hidden="false" customHeight="true" outlineLevel="0" collapsed="false">
      <c r="A945" s="11" t="n">
        <v>8</v>
      </c>
      <c r="B945" s="12" t="n">
        <v>45589</v>
      </c>
      <c r="C945" s="13" t="n">
        <v>37</v>
      </c>
      <c r="D945" s="13" t="n">
        <v>40.69</v>
      </c>
      <c r="E945" s="14" t="n">
        <v>3.69</v>
      </c>
      <c r="F945" s="15" t="s">
        <v>10</v>
      </c>
      <c r="G945" s="16" t="s">
        <v>745</v>
      </c>
      <c r="H945" s="17" t="n">
        <f aca="false">H944+E945</f>
        <v>78.23</v>
      </c>
    </row>
    <row r="946" customFormat="false" ht="27.75" hidden="false" customHeight="true" outlineLevel="0" collapsed="false">
      <c r="A946" s="11" t="n">
        <v>9</v>
      </c>
      <c r="B946" s="12" t="n">
        <v>45590</v>
      </c>
      <c r="C946" s="13" t="n">
        <v>27.5</v>
      </c>
      <c r="D946" s="13" t="n">
        <v>35.77</v>
      </c>
      <c r="E946" s="14" t="n">
        <v>8.22</v>
      </c>
      <c r="F946" s="15" t="s">
        <v>10</v>
      </c>
      <c r="G946" s="16" t="s">
        <v>746</v>
      </c>
      <c r="H946" s="17" t="n">
        <f aca="false">H945+E946</f>
        <v>86.45</v>
      </c>
    </row>
    <row r="947" customFormat="false" ht="15" hidden="false" customHeight="true" outlineLevel="0" collapsed="false">
      <c r="A947" s="11" t="n">
        <v>10</v>
      </c>
      <c r="B947" s="12" t="n">
        <v>45591</v>
      </c>
      <c r="C947" s="13" t="n">
        <v>45</v>
      </c>
      <c r="D947" s="13" t="n">
        <v>57.25</v>
      </c>
      <c r="E947" s="14" t="n">
        <v>12.25</v>
      </c>
      <c r="F947" s="15" t="s">
        <v>10</v>
      </c>
      <c r="G947" s="16" t="s">
        <v>747</v>
      </c>
      <c r="H947" s="17" t="n">
        <f aca="false">H946+E947</f>
        <v>98.7</v>
      </c>
    </row>
    <row r="948" customFormat="false" ht="15" hidden="false" customHeight="true" outlineLevel="0" collapsed="false">
      <c r="A948" s="4" t="n">
        <v>11</v>
      </c>
      <c r="B948" s="5" t="n">
        <v>45592</v>
      </c>
      <c r="C948" s="6" t="n">
        <v>45</v>
      </c>
      <c r="D948" s="6" t="n">
        <v>16.8</v>
      </c>
      <c r="E948" s="7" t="n">
        <v>-28.2</v>
      </c>
      <c r="F948" s="8" t="s">
        <v>9</v>
      </c>
      <c r="G948" s="9" t="s">
        <v>748</v>
      </c>
      <c r="H948" s="10" t="n">
        <f aca="false">H947+E948</f>
        <v>70.5</v>
      </c>
    </row>
    <row r="949" customFormat="false" ht="15" hidden="false" customHeight="true" outlineLevel="0" collapsed="false">
      <c r="A949" s="4" t="n">
        <v>12</v>
      </c>
      <c r="B949" s="5" t="n">
        <v>45593</v>
      </c>
      <c r="C949" s="6" t="n">
        <v>29.5</v>
      </c>
      <c r="D949" s="6" t="n">
        <v>4.1</v>
      </c>
      <c r="E949" s="7" t="n">
        <v>-25.4</v>
      </c>
      <c r="F949" s="8" t="s">
        <v>9</v>
      </c>
      <c r="G949" s="9" t="s">
        <v>749</v>
      </c>
      <c r="H949" s="10" t="n">
        <f aca="false">H948+E949</f>
        <v>45.1</v>
      </c>
    </row>
    <row r="950" customFormat="false" ht="27.75" hidden="false" customHeight="true" outlineLevel="0" collapsed="false">
      <c r="A950" s="4" t="n">
        <v>13</v>
      </c>
      <c r="B950" s="5" t="n">
        <v>45594</v>
      </c>
      <c r="C950" s="6" t="n">
        <v>47.5</v>
      </c>
      <c r="D950" s="6" t="n">
        <v>45.49</v>
      </c>
      <c r="E950" s="7" t="n">
        <v>-2.01</v>
      </c>
      <c r="F950" s="8" t="s">
        <v>9</v>
      </c>
      <c r="G950" s="9" t="s">
        <v>750</v>
      </c>
      <c r="H950" s="10" t="n">
        <f aca="false">H949+E950</f>
        <v>43.09</v>
      </c>
    </row>
    <row r="951" customFormat="false" ht="27.75" hidden="false" customHeight="true" outlineLevel="0" collapsed="false">
      <c r="A951" s="11" t="n">
        <v>14</v>
      </c>
      <c r="B951" s="12" t="n">
        <v>45595</v>
      </c>
      <c r="C951" s="13" t="n">
        <v>25.5</v>
      </c>
      <c r="D951" s="13" t="n">
        <v>28.33</v>
      </c>
      <c r="E951" s="14" t="n">
        <v>2.83</v>
      </c>
      <c r="F951" s="15" t="s">
        <v>10</v>
      </c>
      <c r="G951" s="16" t="s">
        <v>751</v>
      </c>
      <c r="H951" s="17" t="n">
        <f aca="false">H950+E951</f>
        <v>45.92</v>
      </c>
    </row>
    <row r="952" customFormat="false" ht="27.75" hidden="false" customHeight="true" outlineLevel="0" collapsed="false">
      <c r="A952" s="4" t="n">
        <v>15</v>
      </c>
      <c r="B952" s="5" t="n">
        <v>45596</v>
      </c>
      <c r="C952" s="6" t="n">
        <v>44</v>
      </c>
      <c r="D952" s="6" t="n">
        <v>17.35</v>
      </c>
      <c r="E952" s="7" t="n">
        <v>-26.65</v>
      </c>
      <c r="F952" s="8" t="s">
        <v>9</v>
      </c>
      <c r="G952" s="9" t="s">
        <v>752</v>
      </c>
      <c r="H952" s="10" t="n">
        <f aca="false">H951+E952</f>
        <v>19.27</v>
      </c>
    </row>
    <row r="953" customFormat="false" ht="15" hidden="false" customHeight="true" outlineLevel="0" collapsed="false">
      <c r="A953" s="11" t="n">
        <v>16</v>
      </c>
      <c r="B953" s="12" t="n">
        <v>45597</v>
      </c>
      <c r="C953" s="13" t="n">
        <v>25.5</v>
      </c>
      <c r="D953" s="13" t="n">
        <v>41.8</v>
      </c>
      <c r="E953" s="14" t="n">
        <v>16.3</v>
      </c>
      <c r="F953" s="15" t="s">
        <v>10</v>
      </c>
      <c r="G953" s="16" t="s">
        <v>753</v>
      </c>
      <c r="H953" s="17" t="n">
        <f aca="false">H952+E953</f>
        <v>35.57</v>
      </c>
    </row>
    <row r="954" customFormat="false" ht="27.75" hidden="false" customHeight="true" outlineLevel="0" collapsed="false">
      <c r="A954" s="4" t="n">
        <v>17</v>
      </c>
      <c r="B954" s="5" t="n">
        <v>45598</v>
      </c>
      <c r="C954" s="6" t="n">
        <v>39.5</v>
      </c>
      <c r="D954" s="6" t="n">
        <v>27.3</v>
      </c>
      <c r="E954" s="7" t="n">
        <v>-12.2</v>
      </c>
      <c r="F954" s="8" t="s">
        <v>9</v>
      </c>
      <c r="G954" s="9" t="s">
        <v>754</v>
      </c>
      <c r="H954" s="10" t="n">
        <f aca="false">H953+E954</f>
        <v>23.37</v>
      </c>
    </row>
    <row r="955" customFormat="false" ht="27.75" hidden="false" customHeight="true" outlineLevel="0" collapsed="false">
      <c r="A955" s="11" t="n">
        <v>18</v>
      </c>
      <c r="B955" s="12" t="n">
        <v>45599</v>
      </c>
      <c r="C955" s="13" t="n">
        <v>44</v>
      </c>
      <c r="D955" s="13" t="n">
        <v>65.05</v>
      </c>
      <c r="E955" s="14" t="n">
        <v>21.05</v>
      </c>
      <c r="F955" s="15" t="s">
        <v>10</v>
      </c>
      <c r="G955" s="16" t="s">
        <v>755</v>
      </c>
      <c r="H955" s="17" t="n">
        <f aca="false">H954+E955</f>
        <v>44.42</v>
      </c>
    </row>
    <row r="956" customFormat="false" ht="15" hidden="false" customHeight="true" outlineLevel="0" collapsed="false">
      <c r="A956" s="11" t="n">
        <v>19</v>
      </c>
      <c r="B956" s="12" t="n">
        <v>45600</v>
      </c>
      <c r="C956" s="13" t="n">
        <v>20.5</v>
      </c>
      <c r="D956" s="13" t="n">
        <v>23.72</v>
      </c>
      <c r="E956" s="14" t="n">
        <v>3.22</v>
      </c>
      <c r="F956" s="15" t="s">
        <v>10</v>
      </c>
      <c r="G956" s="16" t="s">
        <v>756</v>
      </c>
      <c r="H956" s="17" t="n">
        <f aca="false">H955+E956</f>
        <v>47.64</v>
      </c>
    </row>
    <row r="957" customFormat="false" ht="27.75" hidden="false" customHeight="true" outlineLevel="0" collapsed="false">
      <c r="A957" s="4" t="n">
        <v>20</v>
      </c>
      <c r="B957" s="5" t="n">
        <v>45601</v>
      </c>
      <c r="C957" s="6" t="n">
        <v>60.5</v>
      </c>
      <c r="D957" s="6" t="n">
        <v>47.46</v>
      </c>
      <c r="E957" s="7" t="n">
        <v>-13.04</v>
      </c>
      <c r="F957" s="8" t="s">
        <v>9</v>
      </c>
      <c r="G957" s="9" t="s">
        <v>757</v>
      </c>
      <c r="H957" s="10" t="n">
        <f aca="false">H956+E957</f>
        <v>34.6</v>
      </c>
    </row>
    <row r="958" customFormat="false" ht="27.75" hidden="false" customHeight="true" outlineLevel="0" collapsed="false">
      <c r="A958" s="11" t="n">
        <v>21</v>
      </c>
      <c r="B958" s="12" t="n">
        <v>45603</v>
      </c>
      <c r="C958" s="13" t="n">
        <v>49.5</v>
      </c>
      <c r="D958" s="13" t="n">
        <v>55.54</v>
      </c>
      <c r="E958" s="14" t="n">
        <v>6.04</v>
      </c>
      <c r="F958" s="15" t="s">
        <v>10</v>
      </c>
      <c r="G958" s="16" t="s">
        <v>758</v>
      </c>
      <c r="H958" s="17" t="n">
        <f aca="false">H957+E958</f>
        <v>40.64</v>
      </c>
    </row>
    <row r="959" customFormat="false" ht="27.75" hidden="false" customHeight="true" outlineLevel="0" collapsed="false">
      <c r="A959" s="11" t="n">
        <v>22</v>
      </c>
      <c r="B959" s="12" t="n">
        <v>45604</v>
      </c>
      <c r="C959" s="13" t="n">
        <v>23.5</v>
      </c>
      <c r="D959" s="13" t="n">
        <v>25.28</v>
      </c>
      <c r="E959" s="14" t="n">
        <v>1.78</v>
      </c>
      <c r="F959" s="15" t="s">
        <v>10</v>
      </c>
      <c r="G959" s="16" t="s">
        <v>759</v>
      </c>
      <c r="H959" s="17" t="n">
        <f aca="false">H958+E959</f>
        <v>42.42</v>
      </c>
    </row>
    <row r="960" customFormat="false" ht="27.75" hidden="false" customHeight="true" outlineLevel="0" collapsed="false">
      <c r="A960" s="4" t="n">
        <v>23</v>
      </c>
      <c r="B960" s="5" t="n">
        <v>45605</v>
      </c>
      <c r="C960" s="6" t="n">
        <v>59.5</v>
      </c>
      <c r="D960" s="6" t="n">
        <v>39.9</v>
      </c>
      <c r="E960" s="7" t="n">
        <v>-19.6</v>
      </c>
      <c r="F960" s="8" t="s">
        <v>9</v>
      </c>
      <c r="G960" s="9" t="s">
        <v>760</v>
      </c>
      <c r="H960" s="10" t="n">
        <f aca="false">H959+E960</f>
        <v>22.82</v>
      </c>
    </row>
    <row r="961" customFormat="false" ht="15" hidden="false" customHeight="true" outlineLevel="0" collapsed="false">
      <c r="A961" s="11" t="n">
        <v>24</v>
      </c>
      <c r="B961" s="12" t="n">
        <v>45606</v>
      </c>
      <c r="C961" s="13" t="n">
        <v>22.5</v>
      </c>
      <c r="D961" s="13" t="n">
        <v>31.38</v>
      </c>
      <c r="E961" s="14" t="n">
        <v>8.88</v>
      </c>
      <c r="F961" s="15" t="s">
        <v>10</v>
      </c>
      <c r="G961" s="16" t="s">
        <v>761</v>
      </c>
      <c r="H961" s="17" t="n">
        <f aca="false">H960+E961</f>
        <v>31.7</v>
      </c>
    </row>
    <row r="962" customFormat="false" ht="27.75" hidden="false" customHeight="true" outlineLevel="0" collapsed="false">
      <c r="A962" s="11" t="n">
        <v>25</v>
      </c>
      <c r="B962" s="12" t="n">
        <v>45607</v>
      </c>
      <c r="C962" s="13" t="n">
        <v>49.5</v>
      </c>
      <c r="D962" s="13" t="n">
        <v>105.99</v>
      </c>
      <c r="E962" s="14" t="n">
        <v>56.49</v>
      </c>
      <c r="F962" s="15" t="s">
        <v>10</v>
      </c>
      <c r="G962" s="16" t="s">
        <v>762</v>
      </c>
      <c r="H962" s="17" t="n">
        <f aca="false">H961+E962</f>
        <v>88.19</v>
      </c>
    </row>
    <row r="963" customFormat="false" ht="27.75" hidden="false" customHeight="true" outlineLevel="0" collapsed="false">
      <c r="A963" s="11" t="n">
        <v>26</v>
      </c>
      <c r="B963" s="12" t="n">
        <v>45608</v>
      </c>
      <c r="C963" s="13" t="n">
        <v>28.5</v>
      </c>
      <c r="D963" s="13" t="n">
        <v>34.2</v>
      </c>
      <c r="E963" s="14" t="n">
        <v>5.7</v>
      </c>
      <c r="F963" s="15" t="s">
        <v>10</v>
      </c>
      <c r="G963" s="16" t="s">
        <v>763</v>
      </c>
      <c r="H963" s="17" t="n">
        <f aca="false">H962+E963</f>
        <v>93.89</v>
      </c>
    </row>
    <row r="964" customFormat="false" ht="15" hidden="false" customHeight="true" outlineLevel="0" collapsed="false">
      <c r="A964" s="4" t="n">
        <v>27</v>
      </c>
      <c r="B964" s="5" t="n">
        <v>45609</v>
      </c>
      <c r="C964" s="6" t="n">
        <v>35.5</v>
      </c>
      <c r="D964" s="6" t="n">
        <v>17.45</v>
      </c>
      <c r="E964" s="7" t="n">
        <v>-18.05</v>
      </c>
      <c r="F964" s="8" t="s">
        <v>9</v>
      </c>
      <c r="G964" s="9" t="s">
        <v>764</v>
      </c>
      <c r="H964" s="10" t="n">
        <f aca="false">H963+E964</f>
        <v>75.84</v>
      </c>
    </row>
    <row r="965" customFormat="false" ht="27.75" hidden="false" customHeight="true" outlineLevel="0" collapsed="false">
      <c r="A965" s="18" t="n">
        <v>28</v>
      </c>
      <c r="B965" s="19" t="n">
        <v>45610</v>
      </c>
      <c r="C965" s="20"/>
      <c r="D965" s="20" t="n">
        <v>40.05</v>
      </c>
      <c r="E965" s="21"/>
      <c r="F965" s="22"/>
      <c r="G965" s="23" t="s">
        <v>765</v>
      </c>
      <c r="H965" s="24" t="n">
        <f aca="false">H964+E965</f>
        <v>75.84</v>
      </c>
    </row>
    <row r="966" customFormat="false" ht="15" hidden="false" customHeight="true" outlineLevel="0" collapsed="false">
      <c r="A966" s="11" t="n">
        <v>29</v>
      </c>
      <c r="B966" s="12" t="n">
        <v>45611</v>
      </c>
      <c r="C966" s="13" t="n">
        <v>13</v>
      </c>
      <c r="D966" s="13" t="n">
        <v>15.08</v>
      </c>
      <c r="E966" s="14" t="n">
        <v>2.08</v>
      </c>
      <c r="F966" s="15" t="s">
        <v>10</v>
      </c>
      <c r="G966" s="16" t="s">
        <v>766</v>
      </c>
      <c r="H966" s="17" t="n">
        <f aca="false">H965+E966</f>
        <v>77.92</v>
      </c>
    </row>
    <row r="967" customFormat="false" ht="27.75" hidden="false" customHeight="true" outlineLevel="0" collapsed="false">
      <c r="A967" s="4" t="n">
        <v>30</v>
      </c>
      <c r="B967" s="5" t="n">
        <v>45612</v>
      </c>
      <c r="C967" s="6" t="n">
        <v>50.5</v>
      </c>
      <c r="D967" s="6" t="n">
        <v>12.52</v>
      </c>
      <c r="E967" s="7" t="n">
        <v>-37.98</v>
      </c>
      <c r="F967" s="8" t="s">
        <v>9</v>
      </c>
      <c r="G967" s="9" t="s">
        <v>767</v>
      </c>
      <c r="H967" s="10" t="n">
        <f aca="false">H966+E967</f>
        <v>39.94</v>
      </c>
    </row>
    <row r="968" customFormat="false" ht="27.75" hidden="false" customHeight="true" outlineLevel="0" collapsed="false">
      <c r="A968" s="11" t="n">
        <v>31</v>
      </c>
      <c r="B968" s="12" t="n">
        <v>45613</v>
      </c>
      <c r="C968" s="13" t="n">
        <v>26.5</v>
      </c>
      <c r="D968" s="13" t="n">
        <v>30.85</v>
      </c>
      <c r="E968" s="14" t="n">
        <v>4.35</v>
      </c>
      <c r="F968" s="15" t="s">
        <v>10</v>
      </c>
      <c r="G968" s="16" t="s">
        <v>768</v>
      </c>
      <c r="H968" s="17" t="n">
        <f aca="false">H967+E968</f>
        <v>44.29</v>
      </c>
    </row>
    <row r="969" customFormat="false" ht="27.75" hidden="false" customHeight="true" outlineLevel="0" collapsed="false">
      <c r="A969" s="11" t="n">
        <v>32</v>
      </c>
      <c r="B969" s="12" t="n">
        <v>45614</v>
      </c>
      <c r="C969" s="13" t="n">
        <v>42</v>
      </c>
      <c r="D969" s="13" t="n">
        <v>65.4</v>
      </c>
      <c r="E969" s="14" t="n">
        <v>23.4</v>
      </c>
      <c r="F969" s="15" t="s">
        <v>10</v>
      </c>
      <c r="G969" s="16" t="s">
        <v>769</v>
      </c>
      <c r="H969" s="17" t="n">
        <f aca="false">H968+E969</f>
        <v>67.69</v>
      </c>
    </row>
    <row r="970" customFormat="false" ht="15" hidden="false" customHeight="true" outlineLevel="0" collapsed="false">
      <c r="A970" s="4" t="n">
        <v>33</v>
      </c>
      <c r="B970" s="5" t="n">
        <v>45615</v>
      </c>
      <c r="C970" s="6" t="n">
        <v>36.5</v>
      </c>
      <c r="D970" s="6" t="n">
        <v>25.65</v>
      </c>
      <c r="E970" s="7" t="n">
        <v>-10.85</v>
      </c>
      <c r="F970" s="8" t="s">
        <v>9</v>
      </c>
      <c r="G970" s="9" t="s">
        <v>770</v>
      </c>
      <c r="H970" s="10" t="n">
        <f aca="false">H969+E970</f>
        <v>56.84</v>
      </c>
    </row>
    <row r="971" customFormat="false" ht="15" hidden="false" customHeight="true" outlineLevel="0" collapsed="false">
      <c r="A971" s="4" t="n">
        <v>34</v>
      </c>
      <c r="B971" s="5" t="n">
        <v>45616</v>
      </c>
      <c r="C971" s="6" t="n">
        <v>33.5</v>
      </c>
      <c r="D971" s="6" t="n">
        <v>20.52</v>
      </c>
      <c r="E971" s="7" t="n">
        <v>-12.98</v>
      </c>
      <c r="F971" s="8" t="s">
        <v>9</v>
      </c>
      <c r="G971" s="9" t="s">
        <v>771</v>
      </c>
      <c r="H971" s="10" t="n">
        <f aca="false">H970+E971</f>
        <v>43.86</v>
      </c>
    </row>
    <row r="972" customFormat="false" ht="27.75" hidden="false" customHeight="true" outlineLevel="0" collapsed="false">
      <c r="A972" s="11" t="n">
        <v>35</v>
      </c>
      <c r="B972" s="12" t="n">
        <v>45617</v>
      </c>
      <c r="C972" s="13" t="n">
        <v>38</v>
      </c>
      <c r="D972" s="13" t="n">
        <v>46.2</v>
      </c>
      <c r="E972" s="14" t="n">
        <v>8.2</v>
      </c>
      <c r="F972" s="15" t="s">
        <v>10</v>
      </c>
      <c r="G972" s="16" t="s">
        <v>772</v>
      </c>
      <c r="H972" s="17" t="n">
        <f aca="false">H971+E972</f>
        <v>52.06</v>
      </c>
    </row>
    <row r="973" customFormat="false" ht="27.75" hidden="false" customHeight="true" outlineLevel="0" collapsed="false">
      <c r="A973" s="4" t="n">
        <v>36</v>
      </c>
      <c r="B973" s="5" t="n">
        <v>45618</v>
      </c>
      <c r="C973" s="6" t="n">
        <v>27.5</v>
      </c>
      <c r="D973" s="6" t="n">
        <v>20.62</v>
      </c>
      <c r="E973" s="7" t="n">
        <v>-6.88</v>
      </c>
      <c r="F973" s="8" t="s">
        <v>9</v>
      </c>
      <c r="G973" s="9" t="s">
        <v>773</v>
      </c>
      <c r="H973" s="10" t="n">
        <f aca="false">H972+E973</f>
        <v>45.18</v>
      </c>
    </row>
    <row r="974" customFormat="false" ht="27.75" hidden="false" customHeight="true" outlineLevel="0" collapsed="false">
      <c r="A974" s="4" t="n">
        <v>37</v>
      </c>
      <c r="B974" s="5" t="n">
        <v>45619</v>
      </c>
      <c r="C974" s="6" t="n">
        <v>39</v>
      </c>
      <c r="D974" s="6" t="n">
        <v>32.68</v>
      </c>
      <c r="E974" s="7" t="n">
        <v>-6.32</v>
      </c>
      <c r="F974" s="8" t="s">
        <v>9</v>
      </c>
      <c r="G974" s="9" t="s">
        <v>774</v>
      </c>
      <c r="H974" s="10" t="n">
        <f aca="false">H973+E974</f>
        <v>38.86</v>
      </c>
    </row>
    <row r="975" customFormat="false" ht="27.75" hidden="false" customHeight="true" outlineLevel="0" collapsed="false">
      <c r="A975" s="4" t="n">
        <v>38</v>
      </c>
      <c r="B975" s="5" t="n">
        <v>45620</v>
      </c>
      <c r="C975" s="6" t="n">
        <v>34.5</v>
      </c>
      <c r="D975" s="6" t="n">
        <v>31.14</v>
      </c>
      <c r="E975" s="7" t="n">
        <v>-3.36</v>
      </c>
      <c r="F975" s="8" t="s">
        <v>9</v>
      </c>
      <c r="G975" s="9" t="s">
        <v>775</v>
      </c>
      <c r="H975" s="10" t="n">
        <f aca="false">H974+E975</f>
        <v>35.5</v>
      </c>
    </row>
    <row r="976" customFormat="false" ht="27.75" hidden="false" customHeight="true" outlineLevel="0" collapsed="false">
      <c r="A976" s="11" t="n">
        <v>39</v>
      </c>
      <c r="B976" s="12" t="n">
        <v>45621</v>
      </c>
      <c r="C976" s="13" t="n">
        <v>28.5</v>
      </c>
      <c r="D976" s="13" t="n">
        <v>72.55</v>
      </c>
      <c r="E976" s="14" t="n">
        <v>44.05</v>
      </c>
      <c r="F976" s="15" t="s">
        <v>10</v>
      </c>
      <c r="G976" s="16" t="s">
        <v>776</v>
      </c>
      <c r="H976" s="17" t="n">
        <f aca="false">H975+E976</f>
        <v>79.55</v>
      </c>
    </row>
    <row r="977" customFormat="false" ht="41.25" hidden="false" customHeight="true" outlineLevel="0" collapsed="false">
      <c r="A977" s="11" t="n">
        <v>40</v>
      </c>
      <c r="B977" s="12" t="n">
        <v>45622</v>
      </c>
      <c r="C977" s="13" t="n">
        <v>39.5</v>
      </c>
      <c r="D977" s="13" t="n">
        <v>85.97</v>
      </c>
      <c r="E977" s="14" t="n">
        <v>46.47</v>
      </c>
      <c r="F977" s="15" t="s">
        <v>10</v>
      </c>
      <c r="G977" s="16" t="s">
        <v>777</v>
      </c>
      <c r="H977" s="17" t="n">
        <f aca="false">H976+E977</f>
        <v>126.02</v>
      </c>
    </row>
    <row r="978" customFormat="false" ht="15" hidden="false" customHeight="true" outlineLevel="0" collapsed="false">
      <c r="A978" s="4" t="n">
        <v>41</v>
      </c>
      <c r="B978" s="5" t="n">
        <v>45623</v>
      </c>
      <c r="C978" s="6" t="n">
        <v>27.5</v>
      </c>
      <c r="D978" s="6" t="n">
        <v>17.7</v>
      </c>
      <c r="E978" s="7" t="n">
        <v>-9.8</v>
      </c>
      <c r="F978" s="8" t="s">
        <v>9</v>
      </c>
      <c r="G978" s="9" t="s">
        <v>778</v>
      </c>
      <c r="H978" s="10" t="n">
        <f aca="false">H977+E978</f>
        <v>116.22</v>
      </c>
    </row>
    <row r="979" customFormat="false" ht="27.75" hidden="false" customHeight="true" outlineLevel="0" collapsed="false">
      <c r="A979" s="4" t="n">
        <v>42</v>
      </c>
      <c r="B979" s="5" t="n">
        <v>45624</v>
      </c>
      <c r="C979" s="6" t="n">
        <v>58</v>
      </c>
      <c r="D979" s="6" t="n">
        <v>37.22</v>
      </c>
      <c r="E979" s="7" t="n">
        <v>-20.78</v>
      </c>
      <c r="F979" s="8" t="s">
        <v>9</v>
      </c>
      <c r="G979" s="9" t="s">
        <v>779</v>
      </c>
      <c r="H979" s="10" t="n">
        <f aca="false">H978+E979</f>
        <v>95.44</v>
      </c>
    </row>
    <row r="980" customFormat="false" ht="41.25" hidden="false" customHeight="true" outlineLevel="0" collapsed="false">
      <c r="A980" s="11" t="n">
        <v>43</v>
      </c>
      <c r="B980" s="12" t="n">
        <v>45626</v>
      </c>
      <c r="C980" s="13" t="n">
        <v>46.5</v>
      </c>
      <c r="D980" s="13" t="n">
        <v>56.4</v>
      </c>
      <c r="E980" s="14" t="n">
        <v>9.9</v>
      </c>
      <c r="F980" s="15" t="s">
        <v>10</v>
      </c>
      <c r="G980" s="16" t="s">
        <v>780</v>
      </c>
      <c r="H980" s="17" t="n">
        <f aca="false">H979+E980</f>
        <v>105.34</v>
      </c>
    </row>
    <row r="981" customFormat="false" ht="15" hidden="false" customHeight="true" outlineLevel="0" collapsed="false">
      <c r="A981" s="11" t="n">
        <v>44</v>
      </c>
      <c r="B981" s="12" t="n">
        <v>45628</v>
      </c>
      <c r="C981" s="13"/>
      <c r="D981" s="13"/>
      <c r="E981" s="14" t="n">
        <v>25.66</v>
      </c>
      <c r="F981" s="15" t="s">
        <v>10</v>
      </c>
      <c r="G981" s="16" t="s">
        <v>781</v>
      </c>
      <c r="H981" s="17" t="n">
        <f aca="false">H980+E981</f>
        <v>131</v>
      </c>
    </row>
    <row r="982" customFormat="false" ht="27.75" hidden="false" customHeight="true" outlineLevel="0" collapsed="false">
      <c r="A982" s="11" t="n">
        <v>45</v>
      </c>
      <c r="B982" s="12" t="n">
        <v>45629</v>
      </c>
      <c r="C982" s="13"/>
      <c r="D982" s="13"/>
      <c r="E982" s="14" t="n">
        <v>9.75</v>
      </c>
      <c r="F982" s="15" t="s">
        <v>10</v>
      </c>
      <c r="G982" s="16" t="s">
        <v>782</v>
      </c>
      <c r="H982" s="17" t="n">
        <f aca="false">H981+E982</f>
        <v>140.75</v>
      </c>
    </row>
    <row r="983" customFormat="false" ht="15" hidden="false" customHeight="true" outlineLevel="0" collapsed="false">
      <c r="A983" s="4" t="n">
        <v>46</v>
      </c>
      <c r="B983" s="5" t="n">
        <v>45630</v>
      </c>
      <c r="C983" s="6"/>
      <c r="D983" s="6"/>
      <c r="E983" s="7" t="n">
        <v>-19.56</v>
      </c>
      <c r="F983" s="8" t="s">
        <v>9</v>
      </c>
      <c r="G983" s="9" t="s">
        <v>783</v>
      </c>
      <c r="H983" s="10" t="n">
        <f aca="false">H982+E983</f>
        <v>121.19</v>
      </c>
    </row>
    <row r="984" customFormat="false" ht="15" hidden="false" customHeight="true" outlineLevel="0" collapsed="false">
      <c r="A984" s="18" t="n">
        <v>47</v>
      </c>
      <c r="B984" s="19" t="n">
        <v>45631</v>
      </c>
      <c r="C984" s="20"/>
      <c r="D984" s="20"/>
      <c r="E984" s="21"/>
      <c r="F984" s="22"/>
      <c r="G984" s="23" t="s">
        <v>784</v>
      </c>
      <c r="H984" s="24" t="n">
        <f aca="false">H983+E984</f>
        <v>121.19</v>
      </c>
    </row>
    <row r="985" customFormat="false" ht="27.75" hidden="false" customHeight="true" outlineLevel="0" collapsed="false">
      <c r="A985" s="11" t="n">
        <v>48</v>
      </c>
      <c r="B985" s="12" t="n">
        <v>45632</v>
      </c>
      <c r="C985" s="13" t="n">
        <v>39</v>
      </c>
      <c r="D985" s="13" t="n">
        <v>110.35</v>
      </c>
      <c r="E985" s="14" t="n">
        <v>71.35</v>
      </c>
      <c r="F985" s="15" t="s">
        <v>10</v>
      </c>
      <c r="G985" s="16" t="s">
        <v>785</v>
      </c>
      <c r="H985" s="17" t="n">
        <f aca="false">H984+E985</f>
        <v>192.54</v>
      </c>
    </row>
    <row r="986" customFormat="false" ht="15" hidden="false" customHeight="true" outlineLevel="0" collapsed="false">
      <c r="A986" s="4" t="n">
        <v>49</v>
      </c>
      <c r="B986" s="5" t="n">
        <v>45633</v>
      </c>
      <c r="C986" s="6"/>
      <c r="D986" s="6"/>
      <c r="E986" s="7" t="n">
        <v>-12.72</v>
      </c>
      <c r="F986" s="8" t="s">
        <v>9</v>
      </c>
      <c r="G986" s="9" t="s">
        <v>786</v>
      </c>
      <c r="H986" s="10" t="n">
        <f aca="false">H985+E986</f>
        <v>179.82</v>
      </c>
    </row>
    <row r="987" customFormat="false" ht="27.75" hidden="false" customHeight="true" outlineLevel="0" collapsed="false">
      <c r="A987" s="11" t="n">
        <v>50</v>
      </c>
      <c r="B987" s="12" t="n">
        <v>45634</v>
      </c>
      <c r="C987" s="13"/>
      <c r="D987" s="13"/>
      <c r="E987" s="14" t="n">
        <v>19.52</v>
      </c>
      <c r="F987" s="15" t="s">
        <v>10</v>
      </c>
      <c r="G987" s="16" t="s">
        <v>787</v>
      </c>
      <c r="H987" s="17" t="n">
        <f aca="false">H986+E987</f>
        <v>199.34</v>
      </c>
    </row>
    <row r="988" customFormat="false" ht="15" hidden="false" customHeight="true" outlineLevel="0" collapsed="false">
      <c r="A988" s="4" t="n">
        <v>51</v>
      </c>
      <c r="B988" s="5" t="n">
        <v>45635</v>
      </c>
      <c r="C988" s="6" t="n">
        <v>49.5</v>
      </c>
      <c r="D988" s="6" t="n">
        <v>15.62</v>
      </c>
      <c r="E988" s="7" t="n">
        <v>-33.89</v>
      </c>
      <c r="F988" s="8" t="s">
        <v>9</v>
      </c>
      <c r="G988" s="9" t="s">
        <v>788</v>
      </c>
      <c r="H988" s="10" t="n">
        <f aca="false">H987+E988</f>
        <v>165.45</v>
      </c>
    </row>
    <row r="989" customFormat="false" ht="15" hidden="false" customHeight="true" outlineLevel="0" collapsed="false">
      <c r="A989" s="4" t="n">
        <v>52</v>
      </c>
      <c r="B989" s="5" t="n">
        <v>45636</v>
      </c>
      <c r="C989" s="6" t="n">
        <v>8.5</v>
      </c>
      <c r="D989" s="6" t="n">
        <v>0</v>
      </c>
      <c r="E989" s="7" t="n">
        <v>-8.5</v>
      </c>
      <c r="F989" s="8" t="s">
        <v>9</v>
      </c>
      <c r="G989" s="9" t="s">
        <v>789</v>
      </c>
      <c r="H989" s="10" t="n">
        <f aca="false">H988+E989</f>
        <v>156.95</v>
      </c>
    </row>
    <row r="990" customFormat="false" ht="15" hidden="false" customHeight="true" outlineLevel="0" collapsed="false">
      <c r="A990" s="4" t="n">
        <v>53</v>
      </c>
      <c r="B990" s="5" t="n">
        <v>45638</v>
      </c>
      <c r="C990" s="6" t="n">
        <v>31.5</v>
      </c>
      <c r="D990" s="6" t="n">
        <v>30.57</v>
      </c>
      <c r="E990" s="7" t="n">
        <v>-0.93</v>
      </c>
      <c r="F990" s="8" t="s">
        <v>9</v>
      </c>
      <c r="G990" s="9" t="s">
        <v>790</v>
      </c>
      <c r="H990" s="10" t="n">
        <f aca="false">H989+E990</f>
        <v>156.02</v>
      </c>
    </row>
    <row r="991" customFormat="false" ht="15" hidden="false" customHeight="true" outlineLevel="0" collapsed="false">
      <c r="A991" s="4" t="n">
        <v>54</v>
      </c>
      <c r="B991" s="5" t="n">
        <v>45639</v>
      </c>
      <c r="C991" s="6" t="n">
        <v>22.5</v>
      </c>
      <c r="D991" s="6" t="n">
        <v>3.9</v>
      </c>
      <c r="E991" s="7" t="n">
        <v>-18.6</v>
      </c>
      <c r="F991" s="8" t="s">
        <v>9</v>
      </c>
      <c r="G991" s="9" t="s">
        <v>791</v>
      </c>
      <c r="H991" s="10" t="n">
        <f aca="false">H990+E991</f>
        <v>137.42</v>
      </c>
    </row>
    <row r="992" customFormat="false" ht="27.75" hidden="false" customHeight="true" outlineLevel="0" collapsed="false">
      <c r="A992" s="11" t="n">
        <v>55</v>
      </c>
      <c r="B992" s="12" t="n">
        <v>45640</v>
      </c>
      <c r="C992" s="13" t="n">
        <v>34.5</v>
      </c>
      <c r="D992" s="13" t="n">
        <v>40.88</v>
      </c>
      <c r="E992" s="14" t="n">
        <v>6.38</v>
      </c>
      <c r="F992" s="15" t="s">
        <v>10</v>
      </c>
      <c r="G992" s="16" t="s">
        <v>792</v>
      </c>
      <c r="H992" s="17" t="n">
        <f aca="false">H991+E992</f>
        <v>143.8</v>
      </c>
    </row>
    <row r="993" customFormat="false" ht="27.75" hidden="false" customHeight="true" outlineLevel="0" collapsed="false">
      <c r="A993" s="11" t="n">
        <v>56</v>
      </c>
      <c r="B993" s="12" t="n">
        <v>45641</v>
      </c>
      <c r="C993" s="13" t="n">
        <v>18.5</v>
      </c>
      <c r="D993" s="13" t="n">
        <v>25.15</v>
      </c>
      <c r="E993" s="14" t="n">
        <v>6.65</v>
      </c>
      <c r="F993" s="15" t="s">
        <v>10</v>
      </c>
      <c r="G993" s="16" t="s">
        <v>793</v>
      </c>
      <c r="H993" s="17" t="n">
        <f aca="false">H992+E993</f>
        <v>150.45</v>
      </c>
    </row>
    <row r="994" customFormat="false" ht="27.75" hidden="false" customHeight="true" outlineLevel="0" collapsed="false">
      <c r="A994" s="11" t="n">
        <v>57</v>
      </c>
      <c r="B994" s="12" t="n">
        <v>45642</v>
      </c>
      <c r="C994" s="13" t="n">
        <v>34.5</v>
      </c>
      <c r="D994" s="13" t="n">
        <v>87</v>
      </c>
      <c r="E994" s="14" t="n">
        <v>52.5</v>
      </c>
      <c r="F994" s="15" t="s">
        <v>10</v>
      </c>
      <c r="G994" s="16" t="s">
        <v>794</v>
      </c>
      <c r="H994" s="17" t="n">
        <f aca="false">H993+E994</f>
        <v>202.95</v>
      </c>
    </row>
    <row r="995" customFormat="false" ht="27.75" hidden="false" customHeight="true" outlineLevel="0" collapsed="false">
      <c r="A995" s="11" t="n">
        <v>58</v>
      </c>
      <c r="B995" s="12" t="n">
        <v>45643</v>
      </c>
      <c r="C995" s="13" t="n">
        <v>28</v>
      </c>
      <c r="D995" s="13" t="n">
        <v>79</v>
      </c>
      <c r="E995" s="14" t="n">
        <v>51</v>
      </c>
      <c r="F995" s="15" t="s">
        <v>10</v>
      </c>
      <c r="G995" s="16" t="s">
        <v>795</v>
      </c>
      <c r="H995" s="17" t="n">
        <f aca="false">H994+E995</f>
        <v>253.95</v>
      </c>
    </row>
    <row r="996" customFormat="false" ht="15" hidden="false" customHeight="true" outlineLevel="0" collapsed="false">
      <c r="A996" s="4" t="n">
        <v>59</v>
      </c>
      <c r="B996" s="5" t="n">
        <v>45644</v>
      </c>
      <c r="C996" s="6" t="n">
        <v>14</v>
      </c>
      <c r="D996" s="6" t="n">
        <v>3.72</v>
      </c>
      <c r="E996" s="7" t="n">
        <v>-10.28</v>
      </c>
      <c r="F996" s="8" t="s">
        <v>9</v>
      </c>
      <c r="G996" s="9" t="s">
        <v>796</v>
      </c>
      <c r="H996" s="10" t="n">
        <f aca="false">H995+E996</f>
        <v>243.67</v>
      </c>
    </row>
    <row r="997" customFormat="false" ht="27.75" hidden="false" customHeight="true" outlineLevel="0" collapsed="false">
      <c r="A997" s="11" t="n">
        <v>60</v>
      </c>
      <c r="B997" s="12" t="n">
        <v>45646</v>
      </c>
      <c r="C997" s="13" t="n">
        <v>54</v>
      </c>
      <c r="D997" s="13" t="n">
        <v>75.97</v>
      </c>
      <c r="E997" s="14" t="n">
        <v>21.97</v>
      </c>
      <c r="F997" s="15" t="s">
        <v>10</v>
      </c>
      <c r="G997" s="16" t="s">
        <v>797</v>
      </c>
      <c r="H997" s="17" t="n">
        <f aca="false">H996+E997</f>
        <v>265.64</v>
      </c>
    </row>
    <row r="998" customFormat="false" ht="27.75" hidden="false" customHeight="true" outlineLevel="0" collapsed="false">
      <c r="A998" s="4" t="n">
        <v>61</v>
      </c>
      <c r="B998" s="5" t="n">
        <v>45647</v>
      </c>
      <c r="C998" s="6" t="n">
        <v>23.5</v>
      </c>
      <c r="D998" s="6" t="n">
        <v>16.69</v>
      </c>
      <c r="E998" s="7" t="n">
        <v>-6.82</v>
      </c>
      <c r="F998" s="8" t="s">
        <v>9</v>
      </c>
      <c r="G998" s="9" t="s">
        <v>798</v>
      </c>
      <c r="H998" s="10" t="n">
        <f aca="false">H997+E998</f>
        <v>258.82</v>
      </c>
    </row>
    <row r="999" customFormat="false" ht="27.75" hidden="false" customHeight="true" outlineLevel="0" collapsed="false">
      <c r="A999" s="11" t="n">
        <v>62</v>
      </c>
      <c r="B999" s="12" t="n">
        <v>45648</v>
      </c>
      <c r="C999" s="13" t="n">
        <v>54.5</v>
      </c>
      <c r="D999" s="13" t="n">
        <v>71.16</v>
      </c>
      <c r="E999" s="14" t="n">
        <v>16.66</v>
      </c>
      <c r="F999" s="15" t="s">
        <v>10</v>
      </c>
      <c r="G999" s="16" t="s">
        <v>799</v>
      </c>
      <c r="H999" s="17" t="n">
        <f aca="false">H998+E999</f>
        <v>275.48</v>
      </c>
    </row>
    <row r="1000" customFormat="false" ht="15" hidden="false" customHeight="true" outlineLevel="0" collapsed="false">
      <c r="A1000" s="4" t="n">
        <v>63</v>
      </c>
      <c r="B1000" s="5" t="n">
        <v>45649</v>
      </c>
      <c r="C1000" s="6" t="n">
        <v>22.5</v>
      </c>
      <c r="D1000" s="6" t="n">
        <v>3.9</v>
      </c>
      <c r="E1000" s="7" t="n">
        <v>-18.6</v>
      </c>
      <c r="F1000" s="8" t="s">
        <v>9</v>
      </c>
      <c r="G1000" s="9" t="s">
        <v>800</v>
      </c>
      <c r="H1000" s="10" t="n">
        <f aca="false">H999+E1000</f>
        <v>256.88</v>
      </c>
    </row>
    <row r="1001" customFormat="false" ht="27.75" hidden="false" customHeight="true" outlineLevel="0" collapsed="false">
      <c r="A1001" s="4" t="n">
        <v>64</v>
      </c>
      <c r="B1001" s="5" t="n">
        <v>45650</v>
      </c>
      <c r="C1001" s="6" t="n">
        <v>57</v>
      </c>
      <c r="D1001" s="6" t="n">
        <v>41.67</v>
      </c>
      <c r="E1001" s="7" t="n">
        <v>-15.33</v>
      </c>
      <c r="F1001" s="8" t="s">
        <v>9</v>
      </c>
      <c r="G1001" s="9" t="s">
        <v>801</v>
      </c>
      <c r="H1001" s="10" t="n">
        <f aca="false">H1000+E1001</f>
        <v>241.55</v>
      </c>
    </row>
    <row r="1002" customFormat="false" ht="15" hidden="false" customHeight="true" outlineLevel="0" collapsed="false">
      <c r="A1002" s="4" t="n">
        <v>65</v>
      </c>
      <c r="B1002" s="5" t="n">
        <v>45651</v>
      </c>
      <c r="C1002" s="6" t="n">
        <v>31.5</v>
      </c>
      <c r="D1002" s="6" t="n">
        <v>17.8</v>
      </c>
      <c r="E1002" s="7" t="n">
        <v>-13.7</v>
      </c>
      <c r="F1002" s="8" t="s">
        <v>9</v>
      </c>
      <c r="G1002" s="9" t="s">
        <v>802</v>
      </c>
      <c r="H1002" s="10" t="n">
        <f aca="false">H1001+E1002</f>
        <v>227.85</v>
      </c>
    </row>
    <row r="1003" customFormat="false" ht="27.75" hidden="false" customHeight="true" outlineLevel="0" collapsed="false">
      <c r="A1003" s="11" t="n">
        <v>66</v>
      </c>
      <c r="B1003" s="12" t="n">
        <v>45653</v>
      </c>
      <c r="C1003" s="13" t="n">
        <v>39.5</v>
      </c>
      <c r="D1003" s="13" t="n">
        <v>57.18</v>
      </c>
      <c r="E1003" s="14" t="n">
        <v>17.59</v>
      </c>
      <c r="F1003" s="15" t="s">
        <v>10</v>
      </c>
      <c r="G1003" s="16" t="s">
        <v>803</v>
      </c>
      <c r="H1003" s="17" t="n">
        <f aca="false">H1002+E1003</f>
        <v>245.44</v>
      </c>
    </row>
    <row r="1004" customFormat="false" ht="15" hidden="false" customHeight="true" outlineLevel="0" collapsed="false">
      <c r="A1004" s="4" t="n">
        <v>67</v>
      </c>
      <c r="B1004" s="5" t="n">
        <v>45654</v>
      </c>
      <c r="C1004" s="6" t="n">
        <v>40.5</v>
      </c>
      <c r="D1004" s="6" t="n">
        <v>10.52</v>
      </c>
      <c r="E1004" s="7" t="n">
        <v>-29.98</v>
      </c>
      <c r="F1004" s="8" t="s">
        <v>9</v>
      </c>
      <c r="G1004" s="9" t="s">
        <v>804</v>
      </c>
      <c r="H1004" s="10" t="n">
        <f aca="false">H1003+E1004</f>
        <v>215.46</v>
      </c>
    </row>
    <row r="1005" customFormat="false" ht="15" hidden="false" customHeight="true" outlineLevel="0" collapsed="false">
      <c r="A1005" s="4" t="n">
        <v>68</v>
      </c>
      <c r="B1005" s="5" t="n">
        <v>45655</v>
      </c>
      <c r="C1005" s="6" t="n">
        <v>36.5</v>
      </c>
      <c r="D1005" s="6" t="n">
        <v>16</v>
      </c>
      <c r="E1005" s="7" t="n">
        <v>-20.5</v>
      </c>
      <c r="F1005" s="8" t="s">
        <v>9</v>
      </c>
      <c r="G1005" s="9" t="s">
        <v>805</v>
      </c>
      <c r="H1005" s="10" t="n">
        <f aca="false">H1004+E1005</f>
        <v>194.96</v>
      </c>
    </row>
    <row r="1006" customFormat="false" ht="27.75" hidden="false" customHeight="true" outlineLevel="0" collapsed="false">
      <c r="A1006" s="11" t="n">
        <v>69</v>
      </c>
      <c r="B1006" s="12" t="n">
        <v>45656</v>
      </c>
      <c r="C1006" s="13" t="n">
        <v>28.5</v>
      </c>
      <c r="D1006" s="13" t="n">
        <v>37.1</v>
      </c>
      <c r="E1006" s="14" t="n">
        <v>8.6</v>
      </c>
      <c r="F1006" s="15" t="s">
        <v>10</v>
      </c>
      <c r="G1006" s="16" t="s">
        <v>806</v>
      </c>
      <c r="H1006" s="17" t="n">
        <f aca="false">H1005+E1006</f>
        <v>203.56</v>
      </c>
    </row>
    <row r="1007" customFormat="false" ht="15" hidden="false" customHeight="true" outlineLevel="0" collapsed="false">
      <c r="A1007" s="4" t="n">
        <v>70</v>
      </c>
      <c r="B1007" s="5" t="n">
        <v>45657</v>
      </c>
      <c r="C1007" s="6" t="n">
        <v>35.5</v>
      </c>
      <c r="D1007" s="6" t="n">
        <v>17.97</v>
      </c>
      <c r="E1007" s="7" t="n">
        <v>-17.53</v>
      </c>
      <c r="F1007" s="8" t="s">
        <v>9</v>
      </c>
      <c r="G1007" s="9" t="s">
        <v>807</v>
      </c>
      <c r="H1007" s="10" t="n">
        <f aca="false">H1006+E1007</f>
        <v>186.03</v>
      </c>
    </row>
    <row r="1008" customFormat="false" ht="15" hidden="false" customHeight="true" outlineLevel="0" collapsed="false">
      <c r="A1008" s="4" t="n">
        <v>71</v>
      </c>
      <c r="B1008" s="5" t="n">
        <v>45658</v>
      </c>
      <c r="C1008" s="6" t="n">
        <v>31</v>
      </c>
      <c r="D1008" s="6" t="n">
        <v>6.92</v>
      </c>
      <c r="E1008" s="7" t="n">
        <v>-24.08</v>
      </c>
      <c r="F1008" s="8" t="s">
        <v>9</v>
      </c>
      <c r="G1008" s="9" t="s">
        <v>808</v>
      </c>
      <c r="H1008" s="10" t="n">
        <f aca="false">H1007+E1008</f>
        <v>161.95</v>
      </c>
    </row>
    <row r="1009" customFormat="false" ht="27.75" hidden="false" customHeight="true" outlineLevel="0" collapsed="false">
      <c r="A1009" s="11" t="n">
        <v>72</v>
      </c>
      <c r="B1009" s="12" t="n">
        <v>45659</v>
      </c>
      <c r="C1009" s="13" t="n">
        <v>36</v>
      </c>
      <c r="D1009" s="13" t="n">
        <v>44.2</v>
      </c>
      <c r="E1009" s="14" t="n">
        <v>8.2</v>
      </c>
      <c r="F1009" s="15" t="s">
        <v>10</v>
      </c>
      <c r="G1009" s="16" t="s">
        <v>809</v>
      </c>
      <c r="H1009" s="17" t="n">
        <f aca="false">H1008+E1009</f>
        <v>170.15</v>
      </c>
    </row>
    <row r="1010" customFormat="false" ht="15" hidden="false" customHeight="true" outlineLevel="0" collapsed="false">
      <c r="A1010" s="4" t="n">
        <v>73</v>
      </c>
      <c r="B1010" s="5" t="n">
        <v>45660</v>
      </c>
      <c r="C1010" s="6" t="n">
        <v>28</v>
      </c>
      <c r="D1010" s="6" t="n">
        <v>11.65</v>
      </c>
      <c r="E1010" s="7" t="n">
        <v>-16.35</v>
      </c>
      <c r="F1010" s="8" t="s">
        <v>9</v>
      </c>
      <c r="G1010" s="9" t="s">
        <v>810</v>
      </c>
      <c r="H1010" s="10" t="n">
        <f aca="false">H1009+E1010</f>
        <v>153.8</v>
      </c>
    </row>
    <row r="1011" customFormat="false" ht="15" hidden="false" customHeight="true" outlineLevel="0" collapsed="false">
      <c r="A1011" s="4" t="n">
        <v>74</v>
      </c>
      <c r="B1011" s="5" t="n">
        <v>45661</v>
      </c>
      <c r="C1011" s="6" t="n">
        <v>42.5</v>
      </c>
      <c r="D1011" s="6" t="n">
        <v>16.72</v>
      </c>
      <c r="E1011" s="7" t="n">
        <v>-25.78</v>
      </c>
      <c r="F1011" s="8" t="s">
        <v>9</v>
      </c>
      <c r="G1011" s="9" t="s">
        <v>811</v>
      </c>
      <c r="H1011" s="10" t="n">
        <f aca="false">H1010+E1011</f>
        <v>128.02</v>
      </c>
    </row>
    <row r="1012" customFormat="false" ht="15" hidden="false" customHeight="true" outlineLevel="0" collapsed="false">
      <c r="A1012" s="4" t="n">
        <v>75</v>
      </c>
      <c r="B1012" s="5" t="n">
        <v>45662</v>
      </c>
      <c r="C1012" s="6" t="n">
        <v>39.5</v>
      </c>
      <c r="D1012" s="6" t="n">
        <v>10.5</v>
      </c>
      <c r="E1012" s="7" t="n">
        <v>-29</v>
      </c>
      <c r="F1012" s="8" t="s">
        <v>9</v>
      </c>
      <c r="G1012" s="9" t="s">
        <v>812</v>
      </c>
      <c r="H1012" s="10" t="n">
        <f aca="false">H1011+E1012</f>
        <v>99.02</v>
      </c>
    </row>
    <row r="1013" customFormat="false" ht="15" hidden="false" customHeight="true" outlineLevel="0" collapsed="false">
      <c r="A1013" s="4" t="n">
        <v>76</v>
      </c>
      <c r="B1013" s="5" t="n">
        <v>45663</v>
      </c>
      <c r="C1013" s="6" t="n">
        <v>32.5</v>
      </c>
      <c r="D1013" s="6" t="n">
        <v>23.76</v>
      </c>
      <c r="E1013" s="7" t="n">
        <v>-8.74</v>
      </c>
      <c r="F1013" s="8" t="s">
        <v>9</v>
      </c>
      <c r="G1013" s="9" t="s">
        <v>813</v>
      </c>
      <c r="H1013" s="10" t="n">
        <f aca="false">H1012+E1013</f>
        <v>90.28</v>
      </c>
    </row>
    <row r="1014" customFormat="false" ht="15" hidden="false" customHeight="true" outlineLevel="0" collapsed="false">
      <c r="A1014" s="4" t="n">
        <v>77</v>
      </c>
      <c r="B1014" s="5" t="n">
        <v>45664</v>
      </c>
      <c r="C1014" s="6" t="n">
        <v>42.5</v>
      </c>
      <c r="D1014" s="6" t="n">
        <v>41.82</v>
      </c>
      <c r="E1014" s="7" t="n">
        <v>-0.68</v>
      </c>
      <c r="F1014" s="8" t="s">
        <v>9</v>
      </c>
      <c r="G1014" s="9" t="s">
        <v>814</v>
      </c>
      <c r="H1014" s="10" t="n">
        <f aca="false">H1013+E1014</f>
        <v>89.6</v>
      </c>
    </row>
    <row r="1015" customFormat="false" ht="15" hidden="false" customHeight="true" outlineLevel="0" collapsed="false">
      <c r="A1015" s="4" t="n">
        <v>78</v>
      </c>
      <c r="B1015" s="5" t="n">
        <v>45665</v>
      </c>
      <c r="C1015" s="6" t="n">
        <v>32.5</v>
      </c>
      <c r="D1015" s="6" t="n">
        <v>3.8</v>
      </c>
      <c r="E1015" s="7" t="n">
        <v>-28.7</v>
      </c>
      <c r="F1015" s="8" t="s">
        <v>9</v>
      </c>
      <c r="G1015" s="9" t="s">
        <v>815</v>
      </c>
      <c r="H1015" s="10" t="n">
        <f aca="false">H1014+E1015</f>
        <v>60.9</v>
      </c>
    </row>
    <row r="1016" customFormat="false" ht="27.75" hidden="false" customHeight="true" outlineLevel="0" collapsed="false">
      <c r="A1016" s="11" t="n">
        <v>79</v>
      </c>
      <c r="B1016" s="12" t="n">
        <v>45666</v>
      </c>
      <c r="C1016" s="13" t="n">
        <v>33</v>
      </c>
      <c r="D1016" s="13" t="n">
        <v>53.18</v>
      </c>
      <c r="E1016" s="14" t="n">
        <v>20.18</v>
      </c>
      <c r="F1016" s="15" t="s">
        <v>10</v>
      </c>
      <c r="G1016" s="16" t="s">
        <v>816</v>
      </c>
      <c r="H1016" s="17" t="n">
        <f aca="false">H1015+E1016</f>
        <v>81.08</v>
      </c>
    </row>
    <row r="1017" customFormat="false" ht="41.25" hidden="false" customHeight="true" outlineLevel="0" collapsed="false">
      <c r="A1017" s="11" t="n">
        <v>80</v>
      </c>
      <c r="B1017" s="12" t="n">
        <v>45667</v>
      </c>
      <c r="C1017" s="13" t="n">
        <v>33.5</v>
      </c>
      <c r="D1017" s="13" t="n">
        <v>99.41</v>
      </c>
      <c r="E1017" s="14" t="n">
        <v>65.91</v>
      </c>
      <c r="F1017" s="15" t="s">
        <v>10</v>
      </c>
      <c r="G1017" s="16" t="s">
        <v>817</v>
      </c>
      <c r="H1017" s="17" t="n">
        <f aca="false">H1016+E1017</f>
        <v>146.99</v>
      </c>
    </row>
    <row r="1018" customFormat="false" ht="27.75" hidden="false" customHeight="true" outlineLevel="0" collapsed="false">
      <c r="A1018" s="11" t="n">
        <v>81</v>
      </c>
      <c r="B1018" s="12" t="n">
        <v>45668</v>
      </c>
      <c r="C1018" s="13" t="n">
        <v>35</v>
      </c>
      <c r="D1018" s="13" t="n">
        <v>95.48</v>
      </c>
      <c r="E1018" s="14" t="n">
        <v>60.48</v>
      </c>
      <c r="F1018" s="15" t="s">
        <v>10</v>
      </c>
      <c r="G1018" s="16" t="s">
        <v>818</v>
      </c>
      <c r="H1018" s="17" t="n">
        <f aca="false">H1017+E1018</f>
        <v>207.47</v>
      </c>
    </row>
    <row r="1019" customFormat="false" ht="27.75" hidden="false" customHeight="true" outlineLevel="0" collapsed="false">
      <c r="A1019" s="11" t="n">
        <v>82</v>
      </c>
      <c r="B1019" s="12" t="n">
        <v>45669</v>
      </c>
      <c r="C1019" s="13" t="n">
        <v>26</v>
      </c>
      <c r="D1019" s="13" t="n">
        <v>27.9</v>
      </c>
      <c r="E1019" s="14" t="n">
        <v>1.9</v>
      </c>
      <c r="F1019" s="15" t="s">
        <v>10</v>
      </c>
      <c r="G1019" s="16" t="s">
        <v>819</v>
      </c>
      <c r="H1019" s="17" t="n">
        <f aca="false">H1018+E1019</f>
        <v>209.37</v>
      </c>
    </row>
    <row r="1020" customFormat="false" ht="27.75" hidden="false" customHeight="true" outlineLevel="0" collapsed="false">
      <c r="A1020" s="11" t="n">
        <v>83</v>
      </c>
      <c r="B1020" s="12" t="n">
        <v>45670</v>
      </c>
      <c r="C1020" s="13" t="n">
        <v>39.5</v>
      </c>
      <c r="D1020" s="13" t="n">
        <v>71.1</v>
      </c>
      <c r="E1020" s="14" t="n">
        <v>31.6</v>
      </c>
      <c r="F1020" s="15" t="s">
        <v>10</v>
      </c>
      <c r="G1020" s="16" t="s">
        <v>820</v>
      </c>
      <c r="H1020" s="17" t="n">
        <f aca="false">H1019+E1020</f>
        <v>240.97</v>
      </c>
    </row>
    <row r="1021" customFormat="false" ht="27.75" hidden="false" customHeight="true" outlineLevel="0" collapsed="false">
      <c r="A1021" s="4" t="n">
        <v>84</v>
      </c>
      <c r="B1021" s="5" t="n">
        <v>45671</v>
      </c>
      <c r="C1021" s="6" t="n">
        <v>26.5</v>
      </c>
      <c r="D1021" s="6" t="n">
        <v>22.22</v>
      </c>
      <c r="E1021" s="7" t="n">
        <v>-4.28</v>
      </c>
      <c r="F1021" s="8" t="s">
        <v>9</v>
      </c>
      <c r="G1021" s="9" t="s">
        <v>821</v>
      </c>
      <c r="H1021" s="10" t="n">
        <f aca="false">H1020+E1021</f>
        <v>236.69</v>
      </c>
    </row>
    <row r="1022" customFormat="false" ht="27.75" hidden="false" customHeight="true" outlineLevel="0" collapsed="false">
      <c r="A1022" s="11" t="n">
        <v>85</v>
      </c>
      <c r="B1022" s="12" t="n">
        <v>45672</v>
      </c>
      <c r="C1022" s="13" t="n">
        <v>34.5</v>
      </c>
      <c r="D1022" s="13" t="n">
        <v>77.48</v>
      </c>
      <c r="E1022" s="14" t="n">
        <v>42.98</v>
      </c>
      <c r="F1022" s="15" t="s">
        <v>10</v>
      </c>
      <c r="G1022" s="16" t="s">
        <v>822</v>
      </c>
      <c r="H1022" s="17" t="n">
        <f aca="false">H1021+E1022</f>
        <v>279.67</v>
      </c>
    </row>
    <row r="1023" customFormat="false" ht="27.75" hidden="false" customHeight="true" outlineLevel="0" collapsed="false">
      <c r="A1023" s="11" t="n">
        <v>86</v>
      </c>
      <c r="B1023" s="12" t="n">
        <v>45673</v>
      </c>
      <c r="C1023" s="13" t="n">
        <v>50.5</v>
      </c>
      <c r="D1023" s="13" t="n">
        <v>55.48</v>
      </c>
      <c r="E1023" s="14" t="n">
        <v>4.98</v>
      </c>
      <c r="F1023" s="15" t="s">
        <v>10</v>
      </c>
      <c r="G1023" s="16" t="s">
        <v>823</v>
      </c>
      <c r="H1023" s="17" t="n">
        <f aca="false">H1022+E1023</f>
        <v>284.65</v>
      </c>
    </row>
    <row r="1024" customFormat="false" ht="27.75" hidden="false" customHeight="true" outlineLevel="0" collapsed="false">
      <c r="A1024" s="11" t="n">
        <v>87</v>
      </c>
      <c r="B1024" s="12" t="n">
        <v>45674</v>
      </c>
      <c r="C1024" s="13" t="n">
        <v>28</v>
      </c>
      <c r="D1024" s="13" t="n">
        <v>59.71</v>
      </c>
      <c r="E1024" s="14" t="n">
        <v>31.71</v>
      </c>
      <c r="F1024" s="15" t="s">
        <v>10</v>
      </c>
      <c r="G1024" s="16" t="s">
        <v>824</v>
      </c>
      <c r="H1024" s="17" t="n">
        <f aca="false">H1023+E1024</f>
        <v>316.36</v>
      </c>
    </row>
    <row r="1025" customFormat="false" ht="27.75" hidden="false" customHeight="true" outlineLevel="0" collapsed="false">
      <c r="A1025" s="11" t="n">
        <v>88</v>
      </c>
      <c r="B1025" s="12" t="n">
        <v>45675</v>
      </c>
      <c r="C1025" s="13" t="n">
        <v>40</v>
      </c>
      <c r="D1025" s="13" t="n">
        <v>42.3</v>
      </c>
      <c r="E1025" s="14" t="n">
        <v>2.3</v>
      </c>
      <c r="F1025" s="15" t="s">
        <v>10</v>
      </c>
      <c r="G1025" s="16" t="s">
        <v>825</v>
      </c>
      <c r="H1025" s="17" t="n">
        <f aca="false">H1024+E1025</f>
        <v>318.66</v>
      </c>
    </row>
    <row r="1026" customFormat="false" ht="27.75" hidden="false" customHeight="true" outlineLevel="0" collapsed="false">
      <c r="A1026" s="11" t="n">
        <v>89</v>
      </c>
      <c r="B1026" s="12" t="n">
        <v>45676</v>
      </c>
      <c r="C1026" s="13" t="n">
        <v>29</v>
      </c>
      <c r="D1026" s="13" t="n">
        <v>32.54</v>
      </c>
      <c r="E1026" s="14" t="n">
        <v>3.54</v>
      </c>
      <c r="F1026" s="15" t="s">
        <v>10</v>
      </c>
      <c r="G1026" s="16" t="s">
        <v>826</v>
      </c>
      <c r="H1026" s="17" t="n">
        <f aca="false">H1025+E1026</f>
        <v>322.2</v>
      </c>
    </row>
    <row r="1027" customFormat="false" ht="15" hidden="false" customHeight="true" outlineLevel="0" collapsed="false">
      <c r="A1027" s="4" t="n">
        <v>90</v>
      </c>
      <c r="B1027" s="5" t="n">
        <v>45677</v>
      </c>
      <c r="C1027" s="6" t="n">
        <v>32.5</v>
      </c>
      <c r="D1027" s="6" t="n">
        <v>23.8</v>
      </c>
      <c r="E1027" s="7" t="n">
        <v>-8.7</v>
      </c>
      <c r="F1027" s="8" t="s">
        <v>9</v>
      </c>
      <c r="G1027" s="9" t="s">
        <v>827</v>
      </c>
      <c r="H1027" s="10" t="n">
        <f aca="false">H1026+E1027</f>
        <v>313.5</v>
      </c>
    </row>
    <row r="1028" customFormat="false" ht="15" hidden="false" customHeight="true" outlineLevel="0" collapsed="false">
      <c r="A1028" s="4" t="n">
        <v>91</v>
      </c>
      <c r="B1028" s="5" t="n">
        <v>45678</v>
      </c>
      <c r="C1028" s="6" t="n">
        <v>38</v>
      </c>
      <c r="D1028" s="6" t="n">
        <v>3.72</v>
      </c>
      <c r="E1028" s="7" t="n">
        <v>-34.28</v>
      </c>
      <c r="F1028" s="8" t="s">
        <v>9</v>
      </c>
      <c r="G1028" s="9" t="s">
        <v>828</v>
      </c>
      <c r="H1028" s="10" t="n">
        <f aca="false">H1027+E1028</f>
        <v>279.22</v>
      </c>
    </row>
    <row r="1029" customFormat="false" ht="27.75" hidden="false" customHeight="true" outlineLevel="0" collapsed="false">
      <c r="A1029" s="11" t="n">
        <v>92</v>
      </c>
      <c r="B1029" s="12" t="n">
        <v>45679</v>
      </c>
      <c r="C1029" s="13" t="n">
        <v>27.5</v>
      </c>
      <c r="D1029" s="13" t="n">
        <v>76.48</v>
      </c>
      <c r="E1029" s="14" t="n">
        <v>48.98</v>
      </c>
      <c r="F1029" s="15" t="s">
        <v>10</v>
      </c>
      <c r="G1029" s="16" t="s">
        <v>829</v>
      </c>
      <c r="H1029" s="17" t="n">
        <f aca="false">H1028+E1029</f>
        <v>328.2</v>
      </c>
    </row>
    <row r="1030" customFormat="false" ht="27.75" hidden="false" customHeight="true" outlineLevel="0" collapsed="false">
      <c r="A1030" s="11" t="n">
        <v>93</v>
      </c>
      <c r="B1030" s="12" t="n">
        <v>45680</v>
      </c>
      <c r="C1030" s="13" t="n">
        <v>38</v>
      </c>
      <c r="D1030" s="13" t="n">
        <v>39.73</v>
      </c>
      <c r="E1030" s="14" t="n">
        <v>1.73</v>
      </c>
      <c r="F1030" s="15" t="s">
        <v>10</v>
      </c>
      <c r="G1030" s="16" t="s">
        <v>830</v>
      </c>
      <c r="H1030" s="17" t="n">
        <f aca="false">H1029+E1030</f>
        <v>329.93</v>
      </c>
    </row>
    <row r="1031" customFormat="false" ht="27.75" hidden="false" customHeight="true" outlineLevel="0" collapsed="false">
      <c r="A1031" s="4" t="n">
        <v>94</v>
      </c>
      <c r="B1031" s="5" t="n">
        <v>45681</v>
      </c>
      <c r="C1031" s="6" t="n">
        <v>38</v>
      </c>
      <c r="D1031" s="6" t="n">
        <v>35.42</v>
      </c>
      <c r="E1031" s="7" t="n">
        <v>-2.58</v>
      </c>
      <c r="F1031" s="8" t="s">
        <v>9</v>
      </c>
      <c r="G1031" s="9" t="s">
        <v>831</v>
      </c>
      <c r="H1031" s="10" t="n">
        <f aca="false">H1030+E1031</f>
        <v>327.35</v>
      </c>
    </row>
    <row r="1032" customFormat="false" ht="27.75" hidden="false" customHeight="true" outlineLevel="0" collapsed="false">
      <c r="A1032" s="4" t="n">
        <v>95</v>
      </c>
      <c r="B1032" s="5" t="n">
        <v>45682</v>
      </c>
      <c r="C1032" s="6" t="n">
        <v>19.5</v>
      </c>
      <c r="D1032" s="6" t="n">
        <v>18.6</v>
      </c>
      <c r="E1032" s="7" t="n">
        <v>-0.9</v>
      </c>
      <c r="F1032" s="8" t="s">
        <v>9</v>
      </c>
      <c r="G1032" s="9" t="s">
        <v>832</v>
      </c>
      <c r="H1032" s="10" t="n">
        <f aca="false">H1031+E1032</f>
        <v>326.45</v>
      </c>
    </row>
    <row r="1033" customFormat="false" ht="41.25" hidden="false" customHeight="true" outlineLevel="0" collapsed="false">
      <c r="A1033" s="11" t="n">
        <v>96</v>
      </c>
      <c r="B1033" s="12" t="n">
        <v>45683</v>
      </c>
      <c r="C1033" s="13" t="n">
        <v>58</v>
      </c>
      <c r="D1033" s="13" t="n">
        <v>142.11</v>
      </c>
      <c r="E1033" s="14" t="n">
        <v>84.11</v>
      </c>
      <c r="F1033" s="15" t="s">
        <v>10</v>
      </c>
      <c r="G1033" s="16" t="s">
        <v>833</v>
      </c>
      <c r="H1033" s="17" t="n">
        <f aca="false">H1032+E1033</f>
        <v>410.56</v>
      </c>
    </row>
    <row r="1034" customFormat="false" ht="15" hidden="false" customHeight="true" outlineLevel="0" collapsed="false">
      <c r="A1034" s="4" t="n">
        <v>97</v>
      </c>
      <c r="B1034" s="5" t="n">
        <v>45684</v>
      </c>
      <c r="C1034" s="6" t="n">
        <v>9</v>
      </c>
      <c r="D1034" s="6" t="n">
        <v>0</v>
      </c>
      <c r="E1034" s="7" t="n">
        <v>-9</v>
      </c>
      <c r="F1034" s="8" t="s">
        <v>9</v>
      </c>
      <c r="G1034" s="9" t="s">
        <v>789</v>
      </c>
      <c r="H1034" s="10" t="n">
        <f aca="false">H1033+E1034</f>
        <v>401.56</v>
      </c>
    </row>
    <row r="1035" customFormat="false" ht="41.25" hidden="false" customHeight="true" outlineLevel="0" collapsed="false">
      <c r="A1035" s="11" t="n">
        <v>98</v>
      </c>
      <c r="B1035" s="12" t="n">
        <v>45685</v>
      </c>
      <c r="C1035" s="13" t="n">
        <v>55</v>
      </c>
      <c r="D1035" s="13" t="n">
        <v>95.11</v>
      </c>
      <c r="E1035" s="14" t="n">
        <v>40.11</v>
      </c>
      <c r="F1035" s="15" t="s">
        <v>10</v>
      </c>
      <c r="G1035" s="16" t="s">
        <v>834</v>
      </c>
      <c r="H1035" s="17" t="n">
        <f aca="false">H1034+E1035</f>
        <v>441.67</v>
      </c>
    </row>
    <row r="1036" customFormat="false" ht="15" hidden="false" customHeight="true" outlineLevel="0" collapsed="false">
      <c r="A1036" s="4" t="n">
        <v>99</v>
      </c>
      <c r="B1036" s="5" t="n">
        <v>45686</v>
      </c>
      <c r="C1036" s="6" t="n">
        <v>24.5</v>
      </c>
      <c r="D1036" s="6" t="n">
        <v>18.6</v>
      </c>
      <c r="E1036" s="7" t="n">
        <v>-5.9</v>
      </c>
      <c r="F1036" s="8" t="s">
        <v>9</v>
      </c>
      <c r="G1036" s="9" t="s">
        <v>835</v>
      </c>
      <c r="H1036" s="10" t="n">
        <f aca="false">H1035+E1036</f>
        <v>435.77</v>
      </c>
    </row>
    <row r="1037" customFormat="false" ht="27.75" hidden="false" customHeight="true" outlineLevel="0" collapsed="false">
      <c r="A1037" s="4" t="n">
        <v>100</v>
      </c>
      <c r="B1037" s="5" t="n">
        <v>45687</v>
      </c>
      <c r="C1037" s="6" t="n">
        <v>48.5</v>
      </c>
      <c r="D1037" s="6" t="n">
        <v>20.95</v>
      </c>
      <c r="E1037" s="7" t="n">
        <v>-27.56</v>
      </c>
      <c r="F1037" s="8" t="s">
        <v>9</v>
      </c>
      <c r="G1037" s="9" t="s">
        <v>836</v>
      </c>
      <c r="H1037" s="10" t="n">
        <f aca="false">H1036+E1037</f>
        <v>408.21</v>
      </c>
    </row>
    <row r="1038" customFormat="false" ht="27.75" hidden="false" customHeight="true" outlineLevel="0" collapsed="false">
      <c r="A1038" s="11" t="n">
        <v>101</v>
      </c>
      <c r="B1038" s="12" t="n">
        <v>45688</v>
      </c>
      <c r="C1038" s="13" t="n">
        <v>29.5</v>
      </c>
      <c r="D1038" s="13" t="n">
        <v>40.06</v>
      </c>
      <c r="E1038" s="14" t="n">
        <v>10.56</v>
      </c>
      <c r="F1038" s="15" t="s">
        <v>10</v>
      </c>
      <c r="G1038" s="16" t="s">
        <v>837</v>
      </c>
      <c r="H1038" s="17" t="n">
        <f aca="false">H1037+E1038</f>
        <v>418.77</v>
      </c>
    </row>
    <row r="1039" customFormat="false" ht="15" hidden="false" customHeight="true" outlineLevel="0" collapsed="false">
      <c r="A1039" s="4" t="n">
        <v>102</v>
      </c>
      <c r="B1039" s="5" t="n">
        <v>45689</v>
      </c>
      <c r="C1039" s="6" t="n">
        <v>35</v>
      </c>
      <c r="D1039" s="6" t="n">
        <v>12.8</v>
      </c>
      <c r="E1039" s="7" t="n">
        <v>-22.2</v>
      </c>
      <c r="F1039" s="8" t="s">
        <v>9</v>
      </c>
      <c r="G1039" s="9" t="s">
        <v>838</v>
      </c>
      <c r="H1039" s="10" t="n">
        <f aca="false">H1038+E1039</f>
        <v>396.57</v>
      </c>
    </row>
    <row r="1040" customFormat="false" ht="15" hidden="false" customHeight="true" outlineLevel="0" collapsed="false">
      <c r="A1040" s="4" t="n">
        <v>103</v>
      </c>
      <c r="B1040" s="5" t="n">
        <v>45690</v>
      </c>
      <c r="C1040" s="6" t="n">
        <v>40.5</v>
      </c>
      <c r="D1040" s="6" t="n">
        <v>17.97</v>
      </c>
      <c r="E1040" s="7" t="n">
        <v>-22.53</v>
      </c>
      <c r="F1040" s="8" t="s">
        <v>9</v>
      </c>
      <c r="G1040" s="9" t="s">
        <v>839</v>
      </c>
      <c r="H1040" s="10" t="n">
        <f aca="false">H1039+E1040</f>
        <v>374.04</v>
      </c>
    </row>
    <row r="1041" customFormat="false" ht="27.75" hidden="false" customHeight="true" outlineLevel="0" collapsed="false">
      <c r="A1041" s="11" t="n">
        <v>104</v>
      </c>
      <c r="B1041" s="12" t="n">
        <v>45691</v>
      </c>
      <c r="C1041" s="13" t="n">
        <v>24.5</v>
      </c>
      <c r="D1041" s="13" t="n">
        <v>32.27</v>
      </c>
      <c r="E1041" s="14" t="n">
        <v>7.77</v>
      </c>
      <c r="F1041" s="15" t="s">
        <v>10</v>
      </c>
      <c r="G1041" s="16" t="s">
        <v>840</v>
      </c>
      <c r="H1041" s="17" t="n">
        <f aca="false">H1040+E1041</f>
        <v>381.81</v>
      </c>
    </row>
    <row r="1042" customFormat="false" ht="27.75" hidden="false" customHeight="true" outlineLevel="0" collapsed="false">
      <c r="A1042" s="11" t="n">
        <v>105</v>
      </c>
      <c r="B1042" s="12" t="n">
        <v>45692</v>
      </c>
      <c r="C1042" s="13" t="n">
        <v>43.5</v>
      </c>
      <c r="D1042" s="13" t="n">
        <v>77.4</v>
      </c>
      <c r="E1042" s="14" t="n">
        <v>33.9</v>
      </c>
      <c r="F1042" s="15" t="s">
        <v>10</v>
      </c>
      <c r="G1042" s="16" t="s">
        <v>841</v>
      </c>
      <c r="H1042" s="17" t="n">
        <f aca="false">H1041+E1042</f>
        <v>415.71</v>
      </c>
    </row>
    <row r="1043" customFormat="false" ht="15" hidden="false" customHeight="true" outlineLevel="0" collapsed="false">
      <c r="A1043" s="4" t="n">
        <v>106</v>
      </c>
      <c r="B1043" s="5" t="n">
        <v>45693</v>
      </c>
      <c r="C1043" s="6" t="n">
        <v>33</v>
      </c>
      <c r="D1043" s="6" t="n">
        <v>4.1</v>
      </c>
      <c r="E1043" s="7" t="n">
        <v>-28.9</v>
      </c>
      <c r="F1043" s="8" t="s">
        <v>9</v>
      </c>
      <c r="G1043" s="9" t="s">
        <v>842</v>
      </c>
      <c r="H1043" s="10" t="n">
        <f aca="false">H1042+E1043</f>
        <v>386.81</v>
      </c>
    </row>
    <row r="1044" customFormat="false" ht="15" hidden="false" customHeight="true" outlineLevel="0" collapsed="false">
      <c r="A1044" s="4" t="n">
        <v>107</v>
      </c>
      <c r="B1044" s="5" t="n">
        <v>45694</v>
      </c>
      <c r="C1044" s="6" t="n">
        <v>43.5</v>
      </c>
      <c r="D1044" s="6" t="n">
        <v>41.9</v>
      </c>
      <c r="E1044" s="7" t="n">
        <v>-1.6</v>
      </c>
      <c r="F1044" s="8" t="s">
        <v>9</v>
      </c>
      <c r="G1044" s="9" t="s">
        <v>843</v>
      </c>
      <c r="H1044" s="10" t="n">
        <f aca="false">H1043+E1044</f>
        <v>385.21</v>
      </c>
    </row>
    <row r="1045" customFormat="false" ht="27.75" hidden="false" customHeight="true" outlineLevel="0" collapsed="false">
      <c r="A1045" s="11" t="n">
        <v>108</v>
      </c>
      <c r="B1045" s="12" t="n">
        <v>45695</v>
      </c>
      <c r="C1045" s="13" t="n">
        <v>34.5</v>
      </c>
      <c r="D1045" s="13" t="n">
        <v>51.54</v>
      </c>
      <c r="E1045" s="14" t="n">
        <v>17.04</v>
      </c>
      <c r="F1045" s="15" t="s">
        <v>10</v>
      </c>
      <c r="G1045" s="16" t="s">
        <v>844</v>
      </c>
      <c r="H1045" s="17" t="n">
        <f aca="false">H1044+E1045</f>
        <v>402.25</v>
      </c>
    </row>
    <row r="1046" customFormat="false" ht="15" hidden="false" customHeight="true" outlineLevel="0" collapsed="false">
      <c r="A1046" s="4" t="n">
        <v>109</v>
      </c>
      <c r="B1046" s="5" t="n">
        <v>45696</v>
      </c>
      <c r="C1046" s="6" t="n">
        <v>30</v>
      </c>
      <c r="D1046" s="6" t="n">
        <v>9.49</v>
      </c>
      <c r="E1046" s="7" t="n">
        <v>-20.51</v>
      </c>
      <c r="F1046" s="8" t="s">
        <v>9</v>
      </c>
      <c r="G1046" s="9" t="s">
        <v>845</v>
      </c>
      <c r="H1046" s="10" t="n">
        <f aca="false">H1045+E1046</f>
        <v>381.74</v>
      </c>
    </row>
    <row r="1047" customFormat="false" ht="15" hidden="false" customHeight="true" outlineLevel="0" collapsed="false">
      <c r="A1047" s="4" t="n">
        <v>110</v>
      </c>
      <c r="B1047" s="5" t="n">
        <v>45697</v>
      </c>
      <c r="C1047" s="6" t="n">
        <v>48</v>
      </c>
      <c r="D1047" s="6" t="n">
        <v>16.66</v>
      </c>
      <c r="E1047" s="7" t="n">
        <v>-31.34</v>
      </c>
      <c r="F1047" s="8" t="s">
        <v>9</v>
      </c>
      <c r="G1047" s="9" t="s">
        <v>846</v>
      </c>
      <c r="H1047" s="10" t="n">
        <f aca="false">H1046+E1047</f>
        <v>350.4</v>
      </c>
    </row>
    <row r="1048" customFormat="false" ht="15" hidden="false" customHeight="true" outlineLevel="0" collapsed="false">
      <c r="A1048" s="4" t="n">
        <v>111</v>
      </c>
      <c r="B1048" s="5" t="n">
        <v>45698</v>
      </c>
      <c r="C1048" s="6" t="n">
        <v>20.5</v>
      </c>
      <c r="D1048" s="6" t="n">
        <v>16.52</v>
      </c>
      <c r="E1048" s="7" t="n">
        <v>-3.98</v>
      </c>
      <c r="F1048" s="8" t="s">
        <v>9</v>
      </c>
      <c r="G1048" s="9" t="s">
        <v>847</v>
      </c>
      <c r="H1048" s="10" t="n">
        <f aca="false">H1047+E1048</f>
        <v>346.42</v>
      </c>
    </row>
    <row r="1049" customFormat="false" ht="15" hidden="false" customHeight="true" outlineLevel="0" collapsed="false">
      <c r="A1049" s="4" t="n">
        <v>112</v>
      </c>
      <c r="B1049" s="5" t="n">
        <v>45699</v>
      </c>
      <c r="C1049" s="6" t="n">
        <v>45</v>
      </c>
      <c r="D1049" s="6" t="n">
        <v>20.25</v>
      </c>
      <c r="E1049" s="7" t="n">
        <v>-24.75</v>
      </c>
      <c r="F1049" s="8" t="s">
        <v>9</v>
      </c>
      <c r="G1049" s="9" t="s">
        <v>848</v>
      </c>
      <c r="H1049" s="10" t="n">
        <f aca="false">H1048+E1049</f>
        <v>321.67</v>
      </c>
    </row>
    <row r="1050" customFormat="false" ht="15" hidden="false" customHeight="true" outlineLevel="0" collapsed="false">
      <c r="A1050" s="4" t="n">
        <v>113</v>
      </c>
      <c r="B1050" s="5" t="n">
        <v>45700</v>
      </c>
      <c r="C1050" s="6" t="n">
        <v>21.5</v>
      </c>
      <c r="D1050" s="6" t="n">
        <v>11.97</v>
      </c>
      <c r="E1050" s="7" t="n">
        <v>-9.53</v>
      </c>
      <c r="F1050" s="8" t="s">
        <v>9</v>
      </c>
      <c r="G1050" s="9"/>
      <c r="H1050" s="10" t="n">
        <f aca="false">H1049+E1050</f>
        <v>312.14</v>
      </c>
    </row>
    <row r="1051" customFormat="false" ht="15" hidden="false" customHeight="true" outlineLevel="0" collapsed="false">
      <c r="A1051" s="4" t="n">
        <v>114</v>
      </c>
      <c r="B1051" s="5" t="n">
        <v>45701</v>
      </c>
      <c r="C1051" s="6" t="n">
        <v>59</v>
      </c>
      <c r="D1051" s="6"/>
      <c r="E1051" s="7" t="n">
        <v>-11.72</v>
      </c>
      <c r="F1051" s="8" t="s">
        <v>9</v>
      </c>
      <c r="G1051" s="9" t="s">
        <v>849</v>
      </c>
      <c r="H1051" s="10" t="n">
        <f aca="false">H1050+E1051</f>
        <v>300.42</v>
      </c>
    </row>
    <row r="1052" customFormat="false" ht="15" hidden="false" customHeight="true" outlineLevel="0" collapsed="false">
      <c r="A1052" s="4" t="n">
        <v>115</v>
      </c>
      <c r="B1052" s="5" t="n">
        <v>45702</v>
      </c>
      <c r="C1052" s="6" t="n">
        <v>21</v>
      </c>
      <c r="D1052" s="6" t="n">
        <v>10.6</v>
      </c>
      <c r="E1052" s="7" t="n">
        <v>-10.4</v>
      </c>
      <c r="F1052" s="8" t="s">
        <v>9</v>
      </c>
      <c r="G1052" s="9" t="s">
        <v>850</v>
      </c>
      <c r="H1052" s="10" t="n">
        <f aca="false">H1051+E1052</f>
        <v>290.02</v>
      </c>
    </row>
    <row r="1053" customFormat="false" ht="27.75" hidden="false" customHeight="true" outlineLevel="0" collapsed="false">
      <c r="A1053" s="4" t="n">
        <v>116</v>
      </c>
      <c r="B1053" s="5" t="n">
        <v>45709</v>
      </c>
      <c r="C1053" s="6" t="n">
        <v>48.5</v>
      </c>
      <c r="D1053" s="6" t="n">
        <v>34.89</v>
      </c>
      <c r="E1053" s="7" t="n">
        <v>-13.61</v>
      </c>
      <c r="F1053" s="8" t="s">
        <v>9</v>
      </c>
      <c r="G1053" s="9" t="s">
        <v>851</v>
      </c>
      <c r="H1053" s="10" t="n">
        <f aca="false">H1052+E1053</f>
        <v>276.41</v>
      </c>
    </row>
    <row r="1054" customFormat="false" ht="15" hidden="false" customHeight="true" outlineLevel="0" collapsed="false">
      <c r="A1054" s="4" t="n">
        <v>117</v>
      </c>
      <c r="B1054" s="5" t="n">
        <v>45710</v>
      </c>
      <c r="C1054" s="6" t="n">
        <v>40</v>
      </c>
      <c r="D1054" s="6" t="n">
        <v>33.7</v>
      </c>
      <c r="E1054" s="7" t="n">
        <v>-6.3</v>
      </c>
      <c r="F1054" s="8" t="s">
        <v>9</v>
      </c>
      <c r="G1054" s="9" t="s">
        <v>852</v>
      </c>
      <c r="H1054" s="10" t="n">
        <f aca="false">H1053+E1054</f>
        <v>270.11</v>
      </c>
    </row>
    <row r="1055" customFormat="false" ht="15" hidden="false" customHeight="true" outlineLevel="0" collapsed="false">
      <c r="A1055" s="11" t="n">
        <v>118</v>
      </c>
      <c r="B1055" s="12" t="n">
        <v>45711</v>
      </c>
      <c r="C1055" s="13" t="n">
        <v>29.5</v>
      </c>
      <c r="D1055" s="13" t="n">
        <v>34</v>
      </c>
      <c r="E1055" s="14" t="n">
        <v>4.5</v>
      </c>
      <c r="F1055" s="15" t="s">
        <v>10</v>
      </c>
      <c r="G1055" s="16" t="s">
        <v>853</v>
      </c>
      <c r="H1055" s="17" t="n">
        <f aca="false">H1054+E1055</f>
        <v>274.61</v>
      </c>
    </row>
    <row r="1056" customFormat="false" ht="15" hidden="false" customHeight="true" outlineLevel="0" collapsed="false">
      <c r="A1056" s="4" t="n">
        <v>119</v>
      </c>
      <c r="B1056" s="5" t="n">
        <v>45712</v>
      </c>
      <c r="C1056" s="6" t="n">
        <v>41.5</v>
      </c>
      <c r="D1056" s="6" t="n">
        <v>29.35</v>
      </c>
      <c r="E1056" s="7" t="n">
        <v>-12.15</v>
      </c>
      <c r="F1056" s="8" t="s">
        <v>9</v>
      </c>
      <c r="G1056" s="9" t="s">
        <v>854</v>
      </c>
      <c r="H1056" s="10" t="n">
        <f aca="false">H1055+E1056</f>
        <v>262.46</v>
      </c>
    </row>
    <row r="1057" customFormat="false" ht="27.75" hidden="false" customHeight="true" outlineLevel="0" collapsed="false">
      <c r="A1057" s="11" t="n">
        <v>120</v>
      </c>
      <c r="B1057" s="12" t="n">
        <v>45713</v>
      </c>
      <c r="C1057" s="13" t="n">
        <v>38.5</v>
      </c>
      <c r="D1057" s="13" t="n">
        <v>77.1</v>
      </c>
      <c r="E1057" s="14" t="n">
        <v>38.6</v>
      </c>
      <c r="F1057" s="15" t="s">
        <v>10</v>
      </c>
      <c r="G1057" s="16" t="s">
        <v>855</v>
      </c>
      <c r="H1057" s="17" t="n">
        <f aca="false">H1056+E1057</f>
        <v>301.06</v>
      </c>
    </row>
    <row r="1058" customFormat="false" ht="27.75" hidden="false" customHeight="true" outlineLevel="0" collapsed="false">
      <c r="A1058" s="11" t="n">
        <v>121</v>
      </c>
      <c r="B1058" s="12" t="n">
        <v>45714</v>
      </c>
      <c r="C1058" s="13" t="n">
        <v>33</v>
      </c>
      <c r="D1058" s="13" t="n">
        <v>33.43</v>
      </c>
      <c r="E1058" s="14" t="n">
        <v>0.43</v>
      </c>
      <c r="F1058" s="15" t="s">
        <v>10</v>
      </c>
      <c r="G1058" s="16" t="s">
        <v>856</v>
      </c>
      <c r="H1058" s="17" t="n">
        <f aca="false">H1057+E1058</f>
        <v>301.49</v>
      </c>
    </row>
    <row r="1059" customFormat="false" ht="15" hidden="false" customHeight="true" outlineLevel="0" collapsed="false">
      <c r="A1059" s="4" t="n">
        <v>122</v>
      </c>
      <c r="B1059" s="5" t="n">
        <v>45715</v>
      </c>
      <c r="C1059" s="6" t="n">
        <v>39</v>
      </c>
      <c r="D1059" s="6" t="n">
        <v>32.46</v>
      </c>
      <c r="E1059" s="7" t="n">
        <v>-6.54</v>
      </c>
      <c r="F1059" s="8" t="s">
        <v>9</v>
      </c>
      <c r="G1059" s="9" t="s">
        <v>857</v>
      </c>
      <c r="H1059" s="10" t="n">
        <f aca="false">H1058+E1059</f>
        <v>294.95</v>
      </c>
    </row>
    <row r="1060" customFormat="false" ht="41.25" hidden="false" customHeight="true" outlineLevel="0" collapsed="false">
      <c r="A1060" s="11" t="n">
        <v>123</v>
      </c>
      <c r="B1060" s="12" t="n">
        <v>45717</v>
      </c>
      <c r="C1060" s="13" t="n">
        <v>26.5</v>
      </c>
      <c r="D1060" s="13" t="n">
        <v>88.25</v>
      </c>
      <c r="E1060" s="14" t="n">
        <v>61.75</v>
      </c>
      <c r="F1060" s="15" t="s">
        <v>10</v>
      </c>
      <c r="G1060" s="16" t="s">
        <v>858</v>
      </c>
      <c r="H1060" s="17" t="n">
        <f aca="false">H1059+E1060</f>
        <v>356.7</v>
      </c>
    </row>
    <row r="1061" customFormat="false" ht="27.75" hidden="false" customHeight="true" outlineLevel="0" collapsed="false">
      <c r="A1061" s="4" t="n">
        <v>124</v>
      </c>
      <c r="B1061" s="5" t="n">
        <v>45717</v>
      </c>
      <c r="C1061" s="6" t="n">
        <v>37.5</v>
      </c>
      <c r="D1061" s="6" t="n">
        <v>25.83</v>
      </c>
      <c r="E1061" s="7" t="n">
        <v>-11.67</v>
      </c>
      <c r="F1061" s="8" t="s">
        <v>9</v>
      </c>
      <c r="G1061" s="9" t="s">
        <v>859</v>
      </c>
      <c r="H1061" s="10" t="n">
        <f aca="false">H1060+E1061</f>
        <v>345.03</v>
      </c>
    </row>
    <row r="1062" customFormat="false" ht="27.75" hidden="false" customHeight="true" outlineLevel="0" collapsed="false">
      <c r="A1062" s="4" t="n">
        <v>125</v>
      </c>
      <c r="B1062" s="5" t="n">
        <v>45718</v>
      </c>
      <c r="C1062" s="6" t="n">
        <v>34.5</v>
      </c>
      <c r="D1062" s="6" t="n">
        <v>27.92</v>
      </c>
      <c r="E1062" s="7" t="n">
        <v>-6.58</v>
      </c>
      <c r="F1062" s="8" t="s">
        <v>9</v>
      </c>
      <c r="G1062" s="9" t="s">
        <v>860</v>
      </c>
      <c r="H1062" s="10" t="n">
        <f aca="false">H1061+E1062</f>
        <v>338.45</v>
      </c>
    </row>
    <row r="1063" customFormat="false" ht="15" hidden="false" customHeight="true" outlineLevel="0" collapsed="false">
      <c r="A1063" s="4" t="n">
        <v>126</v>
      </c>
      <c r="B1063" s="5" t="n">
        <v>45719</v>
      </c>
      <c r="C1063" s="6" t="n">
        <v>39.5</v>
      </c>
      <c r="D1063" s="6" t="n">
        <v>14.72</v>
      </c>
      <c r="E1063" s="7" t="n">
        <v>-24.78</v>
      </c>
      <c r="F1063" s="8" t="s">
        <v>9</v>
      </c>
      <c r="G1063" s="9" t="s">
        <v>861</v>
      </c>
      <c r="H1063" s="10" t="n">
        <f aca="false">H1062+E1063</f>
        <v>313.67</v>
      </c>
    </row>
    <row r="1064" customFormat="false" ht="27.75" hidden="false" customHeight="true" outlineLevel="0" collapsed="false">
      <c r="A1064" s="11" t="n">
        <v>127</v>
      </c>
      <c r="B1064" s="12" t="n">
        <v>45720</v>
      </c>
      <c r="C1064" s="13" t="n">
        <v>34.5</v>
      </c>
      <c r="D1064" s="13" t="n">
        <v>89.22</v>
      </c>
      <c r="E1064" s="14" t="n">
        <v>54.72</v>
      </c>
      <c r="F1064" s="15" t="s">
        <v>10</v>
      </c>
      <c r="G1064" s="16" t="s">
        <v>862</v>
      </c>
      <c r="H1064" s="17" t="n">
        <f aca="false">H1063+E1064</f>
        <v>368.39</v>
      </c>
    </row>
    <row r="1065" customFormat="false" ht="41.25" hidden="false" customHeight="true" outlineLevel="0" collapsed="false">
      <c r="A1065" s="11" t="n">
        <v>128</v>
      </c>
      <c r="B1065" s="12" t="n">
        <v>45721</v>
      </c>
      <c r="C1065" s="13" t="n">
        <v>37</v>
      </c>
      <c r="D1065" s="13"/>
      <c r="E1065" s="14" t="n">
        <v>22.33</v>
      </c>
      <c r="F1065" s="15" t="s">
        <v>10</v>
      </c>
      <c r="G1065" s="16" t="s">
        <v>863</v>
      </c>
      <c r="H1065" s="17" t="n">
        <f aca="false">H1064+E1065</f>
        <v>390.72</v>
      </c>
    </row>
    <row r="1066" customFormat="false" ht="15" hidden="false" customHeight="true" outlineLevel="0" collapsed="false">
      <c r="A1066" s="4" t="n">
        <v>129</v>
      </c>
      <c r="B1066" s="5" t="n">
        <v>45722</v>
      </c>
      <c r="C1066" s="6" t="n">
        <v>67.5</v>
      </c>
      <c r="D1066" s="6" t="n">
        <v>0</v>
      </c>
      <c r="E1066" s="7" t="n">
        <v>-67.5</v>
      </c>
      <c r="F1066" s="8" t="s">
        <v>9</v>
      </c>
      <c r="G1066" s="9" t="s">
        <v>864</v>
      </c>
      <c r="H1066" s="10" t="n">
        <f aca="false">H1065+E1066</f>
        <v>323.22</v>
      </c>
    </row>
    <row r="1067" customFormat="false" ht="15" hidden="false" customHeight="true" outlineLevel="0" collapsed="false">
      <c r="A1067" s="4" t="n">
        <v>130</v>
      </c>
      <c r="B1067" s="5" t="n">
        <v>45724</v>
      </c>
      <c r="C1067" s="6" t="n">
        <v>33</v>
      </c>
      <c r="D1067" s="6" t="n">
        <v>4</v>
      </c>
      <c r="E1067" s="7" t="n">
        <v>-29</v>
      </c>
      <c r="F1067" s="8" t="s">
        <v>9</v>
      </c>
      <c r="G1067" s="9" t="s">
        <v>865</v>
      </c>
      <c r="H1067" s="10" t="n">
        <f aca="false">H1066+E1067</f>
        <v>294.22</v>
      </c>
    </row>
    <row r="1068" customFormat="false" ht="15" hidden="false" customHeight="true" outlineLevel="0" collapsed="false">
      <c r="A1068" s="4" t="n">
        <v>131</v>
      </c>
      <c r="B1068" s="5" t="n">
        <v>45725</v>
      </c>
      <c r="C1068" s="6" t="n">
        <v>40.5</v>
      </c>
      <c r="D1068" s="6" t="n">
        <v>35.91</v>
      </c>
      <c r="E1068" s="7" t="n">
        <v>-4.59</v>
      </c>
      <c r="F1068" s="8" t="s">
        <v>9</v>
      </c>
      <c r="G1068" s="9" t="s">
        <v>866</v>
      </c>
      <c r="H1068" s="10" t="n">
        <f aca="false">H1067+E1068</f>
        <v>289.63</v>
      </c>
    </row>
    <row r="1069" customFormat="false" ht="15" hidden="false" customHeight="true" outlineLevel="0" collapsed="false">
      <c r="A1069" s="4" t="n">
        <v>132</v>
      </c>
      <c r="B1069" s="5" t="n">
        <v>45726</v>
      </c>
      <c r="C1069" s="6" t="n">
        <v>37.5</v>
      </c>
      <c r="D1069" s="6" t="n">
        <v>10.8</v>
      </c>
      <c r="E1069" s="7" t="n">
        <v>-26.7</v>
      </c>
      <c r="F1069" s="8" t="s">
        <v>9</v>
      </c>
      <c r="G1069" s="9" t="s">
        <v>867</v>
      </c>
      <c r="H1069" s="10" t="n">
        <f aca="false">H1068+E1069</f>
        <v>262.93</v>
      </c>
    </row>
    <row r="1070" customFormat="false" ht="27.75" hidden="false" customHeight="true" outlineLevel="0" collapsed="false">
      <c r="A1070" s="4" t="n">
        <v>133</v>
      </c>
      <c r="B1070" s="5" t="n">
        <v>45727</v>
      </c>
      <c r="C1070" s="6" t="n">
        <v>50.5</v>
      </c>
      <c r="D1070" s="6" t="n">
        <v>48.48</v>
      </c>
      <c r="E1070" s="7" t="n">
        <v>-2.02</v>
      </c>
      <c r="F1070" s="8" t="s">
        <v>9</v>
      </c>
      <c r="G1070" s="9" t="s">
        <v>868</v>
      </c>
      <c r="H1070" s="10" t="n">
        <f aca="false">H1069+E1070</f>
        <v>260.91</v>
      </c>
    </row>
    <row r="1071" customFormat="false" ht="15" hidden="false" customHeight="true" outlineLevel="0" collapsed="false">
      <c r="A1071" s="4" t="n">
        <v>134</v>
      </c>
      <c r="B1071" s="5" t="n">
        <v>45728</v>
      </c>
      <c r="C1071" s="6" t="n">
        <v>26.5</v>
      </c>
      <c r="D1071" s="6"/>
      <c r="E1071" s="7" t="n">
        <v>-3.55</v>
      </c>
      <c r="F1071" s="8" t="s">
        <v>9</v>
      </c>
      <c r="G1071" s="9" t="s">
        <v>869</v>
      </c>
      <c r="H1071" s="10" t="n">
        <f aca="false">H1070+E1071</f>
        <v>257.36</v>
      </c>
    </row>
    <row r="1072" customFormat="false" ht="15" hidden="false" customHeight="true" outlineLevel="0" collapsed="false">
      <c r="A1072" s="4" t="n">
        <v>135</v>
      </c>
      <c r="B1072" s="5" t="n">
        <v>45729</v>
      </c>
      <c r="C1072" s="6" t="n">
        <v>41</v>
      </c>
      <c r="D1072" s="6" t="n">
        <v>28.3</v>
      </c>
      <c r="E1072" s="7" t="n">
        <v>-12.7</v>
      </c>
      <c r="F1072" s="8" t="s">
        <v>9</v>
      </c>
      <c r="G1072" s="9" t="s">
        <v>870</v>
      </c>
      <c r="H1072" s="10" t="n">
        <f aca="false">H1071+E1072</f>
        <v>244.66</v>
      </c>
    </row>
    <row r="1073" customFormat="false" ht="15" hidden="false" customHeight="true" outlineLevel="0" collapsed="false">
      <c r="A1073" s="4" t="n">
        <v>136</v>
      </c>
      <c r="B1073" s="5" t="n">
        <v>45730</v>
      </c>
      <c r="C1073" s="6" t="n">
        <v>29.5</v>
      </c>
      <c r="D1073" s="6" t="n">
        <v>18</v>
      </c>
      <c r="E1073" s="7" t="n">
        <v>-11.5</v>
      </c>
      <c r="F1073" s="8" t="s">
        <v>9</v>
      </c>
      <c r="G1073" s="9" t="s">
        <v>871</v>
      </c>
      <c r="H1073" s="10" t="n">
        <f aca="false">H1072+E1073</f>
        <v>233.16</v>
      </c>
    </row>
    <row r="1074" customFormat="false" ht="27.75" hidden="false" customHeight="true" outlineLevel="0" collapsed="false">
      <c r="A1074" s="4" t="n">
        <v>137</v>
      </c>
      <c r="B1074" s="5" t="n">
        <v>45731</v>
      </c>
      <c r="C1074" s="6" t="n">
        <v>46.5</v>
      </c>
      <c r="D1074" s="6" t="n">
        <v>34.38</v>
      </c>
      <c r="E1074" s="7" t="n">
        <v>-12.12</v>
      </c>
      <c r="F1074" s="8" t="s">
        <v>9</v>
      </c>
      <c r="G1074" s="9" t="s">
        <v>872</v>
      </c>
      <c r="H1074" s="10" t="n">
        <f aca="false">H1073+E1074</f>
        <v>221.04</v>
      </c>
    </row>
    <row r="1075" customFormat="false" ht="15" hidden="false" customHeight="true" outlineLevel="0" collapsed="false">
      <c r="A1075" s="4" t="n">
        <v>138</v>
      </c>
      <c r="B1075" s="5" t="n">
        <v>45732</v>
      </c>
      <c r="C1075" s="6" t="n">
        <v>46</v>
      </c>
      <c r="D1075" s="6"/>
      <c r="E1075" s="7" t="n">
        <v>-13.45</v>
      </c>
      <c r="F1075" s="8" t="s">
        <v>9</v>
      </c>
      <c r="G1075" s="9" t="s">
        <v>873</v>
      </c>
      <c r="H1075" s="10" t="n">
        <f aca="false">H1074+E1075</f>
        <v>207.59</v>
      </c>
    </row>
    <row r="1076" customFormat="false" ht="41.25" hidden="false" customHeight="true" outlineLevel="0" collapsed="false">
      <c r="A1076" s="11" t="n">
        <v>139</v>
      </c>
      <c r="B1076" s="12" t="n">
        <v>45733</v>
      </c>
      <c r="C1076" s="13" t="n">
        <v>51</v>
      </c>
      <c r="D1076" s="13" t="n">
        <v>100.28</v>
      </c>
      <c r="E1076" s="14" t="n">
        <v>49.28</v>
      </c>
      <c r="F1076" s="15" t="s">
        <v>10</v>
      </c>
      <c r="G1076" s="16" t="s">
        <v>874</v>
      </c>
      <c r="H1076" s="17" t="n">
        <f aca="false">H1075+E1076</f>
        <v>256.87</v>
      </c>
    </row>
    <row r="1077" customFormat="false" ht="27.75" hidden="false" customHeight="true" outlineLevel="0" collapsed="false">
      <c r="A1077" s="11" t="n">
        <v>140</v>
      </c>
      <c r="B1077" s="12" t="n">
        <v>45733</v>
      </c>
      <c r="C1077" s="13" t="n">
        <v>39.5</v>
      </c>
      <c r="D1077" s="13" t="n">
        <v>72.69</v>
      </c>
      <c r="E1077" s="14" t="n">
        <v>33.19</v>
      </c>
      <c r="F1077" s="15" t="s">
        <v>10</v>
      </c>
      <c r="G1077" s="16" t="s">
        <v>875</v>
      </c>
      <c r="H1077" s="17" t="n">
        <f aca="false">H1076+E1077</f>
        <v>290.06</v>
      </c>
    </row>
    <row r="1078" customFormat="false" ht="41.25" hidden="false" customHeight="true" outlineLevel="0" collapsed="false">
      <c r="A1078" s="11" t="n">
        <v>141</v>
      </c>
      <c r="B1078" s="12" t="n">
        <v>45734</v>
      </c>
      <c r="C1078" s="13" t="n">
        <v>44.5</v>
      </c>
      <c r="D1078" s="13" t="n">
        <v>100.18</v>
      </c>
      <c r="E1078" s="14" t="n">
        <v>55.68</v>
      </c>
      <c r="F1078" s="15" t="s">
        <v>10</v>
      </c>
      <c r="G1078" s="16" t="s">
        <v>876</v>
      </c>
      <c r="H1078" s="17" t="n">
        <f aca="false">H1077+E1078</f>
        <v>345.74</v>
      </c>
    </row>
    <row r="1079" customFormat="false" ht="27.75" hidden="false" customHeight="true" outlineLevel="0" collapsed="false">
      <c r="A1079" s="11" t="n">
        <v>142</v>
      </c>
      <c r="B1079" s="12" t="n">
        <v>45734</v>
      </c>
      <c r="C1079" s="13" t="n">
        <v>26.5</v>
      </c>
      <c r="D1079" s="13" t="n">
        <v>33.89</v>
      </c>
      <c r="E1079" s="14" t="n">
        <v>7.39</v>
      </c>
      <c r="F1079" s="15" t="s">
        <v>10</v>
      </c>
      <c r="G1079" s="16" t="s">
        <v>877</v>
      </c>
      <c r="H1079" s="17" t="n">
        <f aca="false">H1078+E1079</f>
        <v>353.13</v>
      </c>
    </row>
    <row r="1080" customFormat="false" ht="27.75" hidden="false" customHeight="true" outlineLevel="0" collapsed="false">
      <c r="A1080" s="4" t="n">
        <v>143</v>
      </c>
      <c r="B1080" s="5" t="n">
        <v>45736</v>
      </c>
      <c r="C1080" s="6" t="n">
        <v>40.5</v>
      </c>
      <c r="D1080" s="6" t="n">
        <v>15.12</v>
      </c>
      <c r="E1080" s="7" t="n">
        <v>-25.38</v>
      </c>
      <c r="F1080" s="8" t="s">
        <v>9</v>
      </c>
      <c r="G1080" s="9" t="s">
        <v>878</v>
      </c>
      <c r="H1080" s="10" t="n">
        <f aca="false">H1079+E1080</f>
        <v>327.75</v>
      </c>
    </row>
    <row r="1081" customFormat="false" ht="27.75" hidden="false" customHeight="true" outlineLevel="0" collapsed="false">
      <c r="A1081" s="11" t="n">
        <v>144</v>
      </c>
      <c r="B1081" s="12" t="n">
        <v>45737</v>
      </c>
      <c r="C1081" s="13" t="n">
        <v>25.5</v>
      </c>
      <c r="D1081" s="13" t="n">
        <v>44.89</v>
      </c>
      <c r="E1081" s="14" t="n">
        <v>19.39</v>
      </c>
      <c r="F1081" s="15" t="s">
        <v>10</v>
      </c>
      <c r="G1081" s="16" t="s">
        <v>879</v>
      </c>
      <c r="H1081" s="17" t="n">
        <f aca="false">H1080+E1081</f>
        <v>347.14</v>
      </c>
    </row>
    <row r="1082" customFormat="false" ht="27.75" hidden="false" customHeight="true" outlineLevel="0" collapsed="false">
      <c r="A1082" s="11" t="n">
        <v>145</v>
      </c>
      <c r="B1082" s="12" t="n">
        <v>45738</v>
      </c>
      <c r="C1082" s="13" t="n">
        <v>43</v>
      </c>
      <c r="D1082" s="13" t="n">
        <v>108.15</v>
      </c>
      <c r="E1082" s="14" t="n">
        <v>65.15</v>
      </c>
      <c r="F1082" s="15" t="s">
        <v>10</v>
      </c>
      <c r="G1082" s="16" t="s">
        <v>880</v>
      </c>
      <c r="H1082" s="17" t="n">
        <f aca="false">H1081+E1082</f>
        <v>412.29</v>
      </c>
    </row>
    <row r="1083" customFormat="false" ht="41.25" hidden="false" customHeight="true" outlineLevel="0" collapsed="false">
      <c r="A1083" s="11" t="n">
        <v>146</v>
      </c>
      <c r="B1083" s="12" t="n">
        <v>45739</v>
      </c>
      <c r="C1083" s="13" t="n">
        <v>32</v>
      </c>
      <c r="D1083" s="13" t="n">
        <v>59.4</v>
      </c>
      <c r="E1083" s="14" t="n">
        <v>27.4</v>
      </c>
      <c r="F1083" s="15" t="s">
        <v>10</v>
      </c>
      <c r="G1083" s="16" t="s">
        <v>881</v>
      </c>
      <c r="H1083" s="17" t="n">
        <f aca="false">H1082+E1083</f>
        <v>439.69</v>
      </c>
    </row>
    <row r="1084" customFormat="false" ht="41.25" hidden="false" customHeight="true" outlineLevel="0" collapsed="false">
      <c r="A1084" s="11" t="n">
        <v>147</v>
      </c>
      <c r="B1084" s="12" t="n">
        <v>45740</v>
      </c>
      <c r="C1084" s="13" t="n">
        <v>36</v>
      </c>
      <c r="D1084" s="13"/>
      <c r="E1084" s="14" t="n">
        <v>2.73</v>
      </c>
      <c r="F1084" s="15" t="s">
        <v>10</v>
      </c>
      <c r="G1084" s="16" t="s">
        <v>882</v>
      </c>
      <c r="H1084" s="17" t="n">
        <f aca="false">H1083+E1084</f>
        <v>442.42</v>
      </c>
    </row>
    <row r="1085" customFormat="false" ht="15" hidden="false" customHeight="true" outlineLevel="0" collapsed="false">
      <c r="A1085" s="4" t="n">
        <v>148</v>
      </c>
      <c r="B1085" s="5" t="n">
        <v>45741</v>
      </c>
      <c r="C1085" s="6" t="n">
        <v>38.5</v>
      </c>
      <c r="D1085" s="6" t="n">
        <v>7.32</v>
      </c>
      <c r="E1085" s="7" t="n">
        <v>-31.18</v>
      </c>
      <c r="F1085" s="8" t="s">
        <v>9</v>
      </c>
      <c r="G1085" s="9" t="s">
        <v>883</v>
      </c>
      <c r="H1085" s="10" t="n">
        <f aca="false">H1084+E1085</f>
        <v>411.24</v>
      </c>
    </row>
    <row r="1086" customFormat="false" ht="15" hidden="false" customHeight="true" outlineLevel="0" collapsed="false">
      <c r="A1086" s="4" t="n">
        <v>149</v>
      </c>
      <c r="B1086" s="5" t="n">
        <v>45742</v>
      </c>
      <c r="C1086" s="6" t="n">
        <v>39.5</v>
      </c>
      <c r="D1086" s="6" t="n">
        <v>10.45</v>
      </c>
      <c r="E1086" s="7" t="n">
        <v>-29.06</v>
      </c>
      <c r="F1086" s="8" t="s">
        <v>9</v>
      </c>
      <c r="G1086" s="9" t="s">
        <v>884</v>
      </c>
      <c r="H1086" s="10" t="n">
        <f aca="false">H1085+E1086</f>
        <v>382.18</v>
      </c>
    </row>
    <row r="1087" customFormat="false" ht="27.75" hidden="false" customHeight="true" outlineLevel="0" collapsed="false">
      <c r="A1087" s="4" t="n">
        <v>150</v>
      </c>
      <c r="B1087" s="5" t="n">
        <v>45743</v>
      </c>
      <c r="C1087" s="6" t="n">
        <v>34.5</v>
      </c>
      <c r="D1087" s="6" t="n">
        <v>17.52</v>
      </c>
      <c r="E1087" s="7" t="n">
        <v>-16.98</v>
      </c>
      <c r="F1087" s="8" t="s">
        <v>9</v>
      </c>
      <c r="G1087" s="9" t="s">
        <v>885</v>
      </c>
      <c r="H1087" s="10" t="n">
        <f aca="false">H1086+E1087</f>
        <v>365.2</v>
      </c>
    </row>
    <row r="1088" customFormat="false" ht="15" hidden="false" customHeight="true" outlineLevel="0" collapsed="false">
      <c r="A1088" s="4" t="n">
        <v>151</v>
      </c>
      <c r="B1088" s="5" t="n">
        <v>45744</v>
      </c>
      <c r="C1088" s="6" t="n">
        <v>40.5</v>
      </c>
      <c r="D1088" s="6" t="n">
        <v>20.5</v>
      </c>
      <c r="E1088" s="7" t="n">
        <v>-20</v>
      </c>
      <c r="F1088" s="8" t="s">
        <v>9</v>
      </c>
      <c r="G1088" s="9" t="s">
        <v>886</v>
      </c>
      <c r="H1088" s="10" t="n">
        <f aca="false">H1087+E1088</f>
        <v>345.2</v>
      </c>
    </row>
    <row r="1089" customFormat="false" ht="15" hidden="false" customHeight="true" outlineLevel="0" collapsed="false">
      <c r="A1089" s="4" t="n">
        <v>152</v>
      </c>
      <c r="B1089" s="5" t="n">
        <v>45745</v>
      </c>
      <c r="C1089" s="6" t="n">
        <v>31.5</v>
      </c>
      <c r="D1089" s="6" t="n">
        <v>13.2</v>
      </c>
      <c r="E1089" s="7" t="n">
        <v>-18.3</v>
      </c>
      <c r="F1089" s="8" t="s">
        <v>9</v>
      </c>
      <c r="G1089" s="9" t="s">
        <v>887</v>
      </c>
      <c r="H1089" s="10" t="n">
        <f aca="false">H1088+E1089</f>
        <v>326.9</v>
      </c>
    </row>
    <row r="1090" customFormat="false" ht="41.25" hidden="false" customHeight="true" outlineLevel="0" collapsed="false">
      <c r="A1090" s="11" t="n">
        <v>153</v>
      </c>
      <c r="B1090" s="12" t="n">
        <v>45746</v>
      </c>
      <c r="C1090" s="13" t="n">
        <v>47.5</v>
      </c>
      <c r="D1090" s="13" t="n">
        <v>50.03</v>
      </c>
      <c r="E1090" s="14" t="n">
        <v>2.52</v>
      </c>
      <c r="F1090" s="15" t="s">
        <v>10</v>
      </c>
      <c r="G1090" s="16" t="s">
        <v>888</v>
      </c>
      <c r="H1090" s="17" t="n">
        <f aca="false">H1089+E1090</f>
        <v>329.42</v>
      </c>
    </row>
    <row r="1091" customFormat="false" ht="27.75" hidden="false" customHeight="true" outlineLevel="0" collapsed="false">
      <c r="A1091" s="4" t="n">
        <v>154</v>
      </c>
      <c r="B1091" s="5" t="n">
        <v>45747</v>
      </c>
      <c r="C1091" s="6" t="n">
        <v>37.5</v>
      </c>
      <c r="D1091" s="6" t="n">
        <v>25.59</v>
      </c>
      <c r="E1091" s="7" t="n">
        <v>-11.91</v>
      </c>
      <c r="F1091" s="8" t="s">
        <v>9</v>
      </c>
      <c r="G1091" s="9" t="s">
        <v>889</v>
      </c>
      <c r="H1091" s="10" t="n">
        <f aca="false">H1090+E1091</f>
        <v>317.51</v>
      </c>
    </row>
    <row r="1092" customFormat="false" ht="15" hidden="false" customHeight="true" outlineLevel="0" collapsed="false">
      <c r="A1092" s="4" t="n">
        <v>155</v>
      </c>
      <c r="B1092" s="5" t="n">
        <v>45748</v>
      </c>
      <c r="C1092" s="6" t="n">
        <v>40</v>
      </c>
      <c r="D1092" s="6" t="n">
        <v>17.5</v>
      </c>
      <c r="E1092" s="7" t="n">
        <v>-22.5</v>
      </c>
      <c r="F1092" s="8" t="s">
        <v>9</v>
      </c>
      <c r="G1092" s="9" t="s">
        <v>890</v>
      </c>
      <c r="H1092" s="10" t="n">
        <f aca="false">H1091+E1092</f>
        <v>295.01</v>
      </c>
    </row>
    <row r="1093" customFormat="false" ht="27.75" hidden="false" customHeight="true" outlineLevel="0" collapsed="false">
      <c r="A1093" s="11" t="n">
        <v>156</v>
      </c>
      <c r="B1093" s="12" t="n">
        <v>45749</v>
      </c>
      <c r="C1093" s="13" t="n">
        <v>33.5</v>
      </c>
      <c r="D1093" s="13" t="n">
        <v>41.97</v>
      </c>
      <c r="E1093" s="14" t="n">
        <v>8.47</v>
      </c>
      <c r="F1093" s="15" t="s">
        <v>10</v>
      </c>
      <c r="G1093" s="16" t="s">
        <v>891</v>
      </c>
      <c r="H1093" s="17" t="n">
        <f aca="false">H1092+E1093</f>
        <v>303.48</v>
      </c>
    </row>
    <row r="1094" customFormat="false" ht="15" hidden="false" customHeight="true" outlineLevel="0" collapsed="false">
      <c r="A1094" s="4" t="n">
        <v>157</v>
      </c>
      <c r="B1094" s="5" t="n">
        <v>45750</v>
      </c>
      <c r="C1094" s="6" t="n">
        <v>34.5</v>
      </c>
      <c r="D1094" s="6" t="n">
        <v>14.4</v>
      </c>
      <c r="E1094" s="7" t="n">
        <v>-20.1</v>
      </c>
      <c r="F1094" s="8" t="s">
        <v>9</v>
      </c>
      <c r="G1094" s="9" t="s">
        <v>892</v>
      </c>
      <c r="H1094" s="10" t="n">
        <f aca="false">H1093+E1094</f>
        <v>283.38</v>
      </c>
    </row>
    <row r="1095" customFormat="false" ht="15" hidden="false" customHeight="true" outlineLevel="0" collapsed="false">
      <c r="A1095" s="4" t="n">
        <v>158</v>
      </c>
      <c r="B1095" s="5" t="n">
        <v>45751</v>
      </c>
      <c r="C1095" s="6" t="n">
        <v>28.5</v>
      </c>
      <c r="D1095" s="6" t="n">
        <v>11.88</v>
      </c>
      <c r="E1095" s="7" t="n">
        <v>-16.62</v>
      </c>
      <c r="F1095" s="8" t="s">
        <v>9</v>
      </c>
      <c r="G1095" s="9" t="s">
        <v>893</v>
      </c>
      <c r="H1095" s="10" t="n">
        <f aca="false">H1094+E1095</f>
        <v>266.76</v>
      </c>
    </row>
    <row r="1096" customFormat="false" ht="15" hidden="false" customHeight="true" outlineLevel="0" collapsed="false">
      <c r="A1096" s="4" t="n">
        <v>159</v>
      </c>
      <c r="B1096" s="5" t="n">
        <v>45752</v>
      </c>
      <c r="C1096" s="6" t="n">
        <v>39.5</v>
      </c>
      <c r="D1096" s="6" t="n">
        <v>24.52</v>
      </c>
      <c r="E1096" s="7" t="n">
        <v>-14.98</v>
      </c>
      <c r="F1096" s="8" t="s">
        <v>9</v>
      </c>
      <c r="G1096" s="9" t="s">
        <v>894</v>
      </c>
      <c r="H1096" s="10" t="n">
        <f aca="false">H1095+E1096</f>
        <v>251.78</v>
      </c>
    </row>
    <row r="1097" customFormat="false" ht="15" hidden="false" customHeight="true" outlineLevel="0" collapsed="false">
      <c r="A1097" s="4" t="n">
        <v>160</v>
      </c>
      <c r="B1097" s="5" t="n">
        <v>45753</v>
      </c>
      <c r="C1097" s="6" t="n">
        <v>35</v>
      </c>
      <c r="D1097" s="6" t="n">
        <v>29.68</v>
      </c>
      <c r="E1097" s="7" t="n">
        <v>-5.32</v>
      </c>
      <c r="F1097" s="8" t="s">
        <v>9</v>
      </c>
      <c r="G1097" s="9" t="s">
        <v>895</v>
      </c>
      <c r="H1097" s="10" t="n">
        <f aca="false">H1096+E1097</f>
        <v>246.46</v>
      </c>
    </row>
    <row r="1098" customFormat="false" ht="15" hidden="false" customHeight="true" outlineLevel="0" collapsed="false">
      <c r="A1098" s="4" t="n">
        <v>161</v>
      </c>
      <c r="B1098" s="5" t="n">
        <v>45754</v>
      </c>
      <c r="C1098" s="6" t="n">
        <v>45</v>
      </c>
      <c r="D1098" s="6" t="n">
        <v>13.44</v>
      </c>
      <c r="E1098" s="7" t="n">
        <v>-31.56</v>
      </c>
      <c r="F1098" s="8" t="s">
        <v>9</v>
      </c>
      <c r="G1098" s="9" t="s">
        <v>896</v>
      </c>
      <c r="H1098" s="10" t="n">
        <f aca="false">H1097+E1098</f>
        <v>214.9</v>
      </c>
    </row>
    <row r="1099" customFormat="false" ht="27.75" hidden="false" customHeight="true" outlineLevel="0" collapsed="false">
      <c r="A1099" s="11" t="n">
        <v>162</v>
      </c>
      <c r="B1099" s="12" t="n">
        <v>45755</v>
      </c>
      <c r="C1099" s="13" t="n">
        <v>15</v>
      </c>
      <c r="D1099" s="13" t="n">
        <v>27.35</v>
      </c>
      <c r="E1099" s="14" t="n">
        <v>12.35</v>
      </c>
      <c r="F1099" s="15" t="s">
        <v>10</v>
      </c>
      <c r="G1099" s="16" t="s">
        <v>897</v>
      </c>
      <c r="H1099" s="17" t="n">
        <f aca="false">H1098+E1099</f>
        <v>227.25</v>
      </c>
    </row>
    <row r="1100" customFormat="false" ht="15" hidden="false" customHeight="true" outlineLevel="0" collapsed="false">
      <c r="A1100" s="4" t="n">
        <v>163</v>
      </c>
      <c r="B1100" s="5" t="n">
        <v>45756</v>
      </c>
      <c r="C1100" s="6" t="n">
        <v>43.5</v>
      </c>
      <c r="D1100" s="6" t="n">
        <v>7.74</v>
      </c>
      <c r="E1100" s="7" t="n">
        <v>-35.76</v>
      </c>
      <c r="F1100" s="8" t="s">
        <v>9</v>
      </c>
      <c r="G1100" s="9" t="s">
        <v>898</v>
      </c>
      <c r="H1100" s="10" t="n">
        <f aca="false">H1099+E1100</f>
        <v>191.49</v>
      </c>
    </row>
    <row r="1101" customFormat="false" ht="27.75" hidden="false" customHeight="true" outlineLevel="0" collapsed="false">
      <c r="A1101" s="11" t="n">
        <v>164</v>
      </c>
      <c r="B1101" s="12" t="n">
        <v>45757</v>
      </c>
      <c r="C1101" s="13" t="n">
        <v>36</v>
      </c>
      <c r="D1101" s="13" t="n">
        <v>59.7</v>
      </c>
      <c r="E1101" s="14" t="n">
        <v>23.7</v>
      </c>
      <c r="F1101" s="15" t="s">
        <v>10</v>
      </c>
      <c r="G1101" s="16" t="s">
        <v>899</v>
      </c>
      <c r="H1101" s="17" t="n">
        <f aca="false">H1100+E1101</f>
        <v>215.19</v>
      </c>
    </row>
    <row r="1102" customFormat="false" ht="27.75" hidden="false" customHeight="true" outlineLevel="0" collapsed="false">
      <c r="A1102" s="4" t="n">
        <v>165</v>
      </c>
      <c r="B1102" s="5" t="n">
        <v>45758</v>
      </c>
      <c r="C1102" s="6" t="n">
        <v>36</v>
      </c>
      <c r="D1102" s="6" t="n">
        <v>21.82</v>
      </c>
      <c r="E1102" s="7" t="n">
        <v>-14.18</v>
      </c>
      <c r="F1102" s="8" t="s">
        <v>9</v>
      </c>
      <c r="G1102" s="9" t="s">
        <v>900</v>
      </c>
      <c r="H1102" s="10" t="n">
        <f aca="false">H1101+E1102</f>
        <v>201.01</v>
      </c>
    </row>
    <row r="1103" customFormat="false" ht="27.75" hidden="false" customHeight="true" outlineLevel="0" collapsed="false">
      <c r="A1103" s="4" t="n">
        <v>166</v>
      </c>
      <c r="B1103" s="5" t="n">
        <v>45759</v>
      </c>
      <c r="C1103" s="6" t="n">
        <v>42</v>
      </c>
      <c r="D1103" s="6" t="n">
        <v>23.05</v>
      </c>
      <c r="E1103" s="7" t="n">
        <v>-18.95</v>
      </c>
      <c r="F1103" s="8" t="s">
        <v>9</v>
      </c>
      <c r="G1103" s="9" t="s">
        <v>901</v>
      </c>
      <c r="H1103" s="10" t="n">
        <f aca="false">H1102+E1103</f>
        <v>182.06</v>
      </c>
    </row>
    <row r="1104" customFormat="false" ht="27.75" hidden="false" customHeight="true" outlineLevel="0" collapsed="false">
      <c r="A1104" s="4" t="n">
        <v>167</v>
      </c>
      <c r="B1104" s="5" t="n">
        <v>45761</v>
      </c>
      <c r="C1104" s="6" t="n">
        <v>24.5</v>
      </c>
      <c r="D1104" s="6" t="n">
        <v>18.88</v>
      </c>
      <c r="E1104" s="7" t="n">
        <v>-5.62</v>
      </c>
      <c r="F1104" s="8" t="s">
        <v>9</v>
      </c>
      <c r="G1104" s="9" t="s">
        <v>902</v>
      </c>
      <c r="H1104" s="10" t="n">
        <f aca="false">H1103+E1104</f>
        <v>176.44</v>
      </c>
    </row>
    <row r="1105" customFormat="false" ht="41.25" hidden="false" customHeight="true" outlineLevel="0" collapsed="false">
      <c r="A1105" s="4" t="n">
        <v>168</v>
      </c>
      <c r="B1105" s="5" t="n">
        <v>45762</v>
      </c>
      <c r="C1105" s="6" t="n">
        <v>40.75</v>
      </c>
      <c r="D1105" s="6" t="n">
        <v>39.14</v>
      </c>
      <c r="E1105" s="7" t="n">
        <v>-1.61</v>
      </c>
      <c r="F1105" s="8" t="s">
        <v>9</v>
      </c>
      <c r="G1105" s="9" t="s">
        <v>903</v>
      </c>
      <c r="H1105" s="10" t="n">
        <f aca="false">H1104+E1105</f>
        <v>174.83</v>
      </c>
    </row>
    <row r="1106" customFormat="false" ht="15" hidden="false" customHeight="true" outlineLevel="0" collapsed="false">
      <c r="A1106" s="11" t="n">
        <v>169</v>
      </c>
      <c r="B1106" s="12" t="n">
        <v>45762</v>
      </c>
      <c r="C1106" s="13" t="n">
        <v>8.5</v>
      </c>
      <c r="D1106" s="13" t="n">
        <v>14.5</v>
      </c>
      <c r="E1106" s="14" t="n">
        <v>6</v>
      </c>
      <c r="F1106" s="15" t="s">
        <v>10</v>
      </c>
      <c r="G1106" s="16" t="s">
        <v>904</v>
      </c>
      <c r="H1106" s="17" t="n">
        <f aca="false">H1105+E1106</f>
        <v>180.83</v>
      </c>
    </row>
    <row r="1107" customFormat="false" ht="27.75" hidden="false" customHeight="true" outlineLevel="0" collapsed="false">
      <c r="A1107" s="4" t="n">
        <v>170</v>
      </c>
      <c r="B1107" s="5" t="n">
        <v>45765</v>
      </c>
      <c r="C1107" s="6" t="n">
        <v>17</v>
      </c>
      <c r="D1107" s="6" t="n">
        <v>5.58</v>
      </c>
      <c r="E1107" s="7" t="n">
        <v>-11.42</v>
      </c>
      <c r="F1107" s="8" t="s">
        <v>9</v>
      </c>
      <c r="G1107" s="9" t="s">
        <v>905</v>
      </c>
      <c r="H1107" s="10" t="n">
        <f aca="false">H1106+E1107</f>
        <v>169.41</v>
      </c>
    </row>
    <row r="1108" customFormat="false" ht="15" hidden="false" customHeight="true" outlineLevel="0" collapsed="false">
      <c r="A1108" s="4" t="n">
        <v>171</v>
      </c>
      <c r="B1108" s="5" t="n">
        <v>45765</v>
      </c>
      <c r="C1108" s="6" t="n">
        <v>17.5</v>
      </c>
      <c r="D1108" s="6" t="n">
        <v>12.25</v>
      </c>
      <c r="E1108" s="7" t="n">
        <v>-5.25</v>
      </c>
      <c r="F1108" s="8" t="s">
        <v>9</v>
      </c>
      <c r="G1108" s="9" t="s">
        <v>906</v>
      </c>
      <c r="H1108" s="10" t="n">
        <f aca="false">H1107+E1108</f>
        <v>164.16</v>
      </c>
    </row>
    <row r="1109" customFormat="false" ht="27.75" hidden="false" customHeight="true" outlineLevel="0" collapsed="false">
      <c r="A1109" s="18" t="n">
        <v>172</v>
      </c>
      <c r="B1109" s="19" t="n">
        <v>45766</v>
      </c>
      <c r="C1109" s="20"/>
      <c r="D1109" s="20" t="n">
        <v>22.89</v>
      </c>
      <c r="E1109" s="21"/>
      <c r="F1109" s="22"/>
      <c r="G1109" s="23" t="s">
        <v>907</v>
      </c>
      <c r="H1109" s="24" t="n">
        <f aca="false">H1108+E1109</f>
        <v>164.16</v>
      </c>
    </row>
    <row r="1110" customFormat="false" ht="27.75" hidden="false" customHeight="true" outlineLevel="0" collapsed="false">
      <c r="A1110" s="11" t="n">
        <v>173</v>
      </c>
      <c r="B1110" s="12" t="n">
        <v>45767</v>
      </c>
      <c r="C1110" s="13" t="n">
        <v>26</v>
      </c>
      <c r="D1110" s="13" t="n">
        <v>69.1</v>
      </c>
      <c r="E1110" s="14" t="n">
        <v>43.1</v>
      </c>
      <c r="F1110" s="15" t="s">
        <v>10</v>
      </c>
      <c r="G1110" s="16" t="s">
        <v>908</v>
      </c>
      <c r="H1110" s="17" t="n">
        <f aca="false">H1109+E1110</f>
        <v>207.26</v>
      </c>
    </row>
    <row r="1111" customFormat="false" ht="15" hidden="false" customHeight="true" outlineLevel="0" collapsed="false">
      <c r="A1111" s="4" t="n">
        <v>174</v>
      </c>
      <c r="B1111" s="5" t="n">
        <v>45768</v>
      </c>
      <c r="C1111" s="6" t="n">
        <v>21.5</v>
      </c>
      <c r="D1111" s="6" t="n">
        <v>9.1</v>
      </c>
      <c r="E1111" s="7" t="n">
        <v>-12.4</v>
      </c>
      <c r="F1111" s="8" t="s">
        <v>9</v>
      </c>
      <c r="G1111" s="9" t="s">
        <v>909</v>
      </c>
      <c r="H1111" s="10" t="n">
        <f aca="false">H1110+E1111</f>
        <v>194.86</v>
      </c>
    </row>
    <row r="1112" customFormat="false" ht="15" hidden="false" customHeight="true" outlineLevel="0" collapsed="false">
      <c r="A1112" s="11" t="n">
        <v>175</v>
      </c>
      <c r="B1112" s="12" t="n">
        <v>45769</v>
      </c>
      <c r="C1112" s="13" t="n">
        <v>15</v>
      </c>
      <c r="D1112" s="13" t="n">
        <v>18.48</v>
      </c>
      <c r="E1112" s="14" t="n">
        <v>3.48</v>
      </c>
      <c r="F1112" s="15" t="s">
        <v>10</v>
      </c>
      <c r="G1112" s="16" t="s">
        <v>910</v>
      </c>
      <c r="H1112" s="17" t="n">
        <f aca="false">H1111+E1112</f>
        <v>198.34</v>
      </c>
    </row>
    <row r="1113" customFormat="false" ht="27.75" hidden="false" customHeight="true" outlineLevel="0" collapsed="false">
      <c r="A1113" s="11" t="n">
        <v>176</v>
      </c>
      <c r="B1113" s="12" t="n">
        <v>45770</v>
      </c>
      <c r="C1113" s="13" t="n">
        <v>23</v>
      </c>
      <c r="D1113" s="13" t="n">
        <v>43.28</v>
      </c>
      <c r="E1113" s="14" t="n">
        <v>20.28</v>
      </c>
      <c r="F1113" s="15" t="s">
        <v>10</v>
      </c>
      <c r="G1113" s="16" t="s">
        <v>911</v>
      </c>
      <c r="H1113" s="17" t="n">
        <f aca="false">H1112+E1113</f>
        <v>218.62</v>
      </c>
    </row>
    <row r="1114" customFormat="false" ht="15" hidden="false" customHeight="true" outlineLevel="0" collapsed="false">
      <c r="A1114" s="11" t="n">
        <v>177</v>
      </c>
      <c r="B1114" s="12" t="n">
        <v>45771</v>
      </c>
      <c r="C1114" s="13" t="n">
        <v>17.5</v>
      </c>
      <c r="D1114" s="13" t="n">
        <v>23.85</v>
      </c>
      <c r="E1114" s="14" t="n">
        <v>6.35</v>
      </c>
      <c r="F1114" s="15" t="s">
        <v>10</v>
      </c>
      <c r="G1114" s="16" t="s">
        <v>912</v>
      </c>
      <c r="H1114" s="17" t="n">
        <f aca="false">H1113+E1114</f>
        <v>224.97</v>
      </c>
    </row>
    <row r="1115" customFormat="false" ht="15" hidden="false" customHeight="true" outlineLevel="0" collapsed="false">
      <c r="A1115" s="18" t="n">
        <v>178</v>
      </c>
      <c r="B1115" s="19" t="n">
        <v>45773</v>
      </c>
      <c r="C1115" s="20"/>
      <c r="D1115" s="20" t="n">
        <v>5.58</v>
      </c>
      <c r="E1115" s="21"/>
      <c r="F1115" s="22"/>
      <c r="G1115" s="23" t="s">
        <v>913</v>
      </c>
      <c r="H1115" s="24" t="n">
        <f aca="false">H1114+E1115</f>
        <v>224.97</v>
      </c>
    </row>
    <row r="1116" customFormat="false" ht="41.25" hidden="false" customHeight="true" outlineLevel="0" collapsed="false">
      <c r="A1116" s="4" t="n">
        <v>179</v>
      </c>
      <c r="B1116" s="5" t="n">
        <v>45774</v>
      </c>
      <c r="C1116" s="6" t="n">
        <v>35</v>
      </c>
      <c r="D1116" s="6" t="n">
        <v>34.2</v>
      </c>
      <c r="E1116" s="7" t="n">
        <v>-0.8</v>
      </c>
      <c r="F1116" s="8" t="s">
        <v>9</v>
      </c>
      <c r="G1116" s="9" t="s">
        <v>914</v>
      </c>
      <c r="H1116" s="10" t="n">
        <f aca="false">H1115+E1116</f>
        <v>224.17</v>
      </c>
    </row>
    <row r="1117" customFormat="false" ht="27.75" hidden="false" customHeight="true" outlineLevel="0" collapsed="false">
      <c r="A1117" s="4" t="n">
        <v>180</v>
      </c>
      <c r="B1117" s="5" t="n">
        <v>45774</v>
      </c>
      <c r="C1117" s="6" t="n">
        <v>26.5</v>
      </c>
      <c r="D1117" s="6" t="n">
        <v>18.32</v>
      </c>
      <c r="E1117" s="7" t="n">
        <v>-8.18</v>
      </c>
      <c r="F1117" s="8" t="s">
        <v>9</v>
      </c>
      <c r="G1117" s="9" t="s">
        <v>915</v>
      </c>
      <c r="H1117" s="10" t="n">
        <f aca="false">H1116+E1117</f>
        <v>215.99</v>
      </c>
    </row>
    <row r="1118" customFormat="false" ht="15" hidden="false" customHeight="true" outlineLevel="0" collapsed="false">
      <c r="A1118" s="4" t="n">
        <v>181</v>
      </c>
      <c r="B1118" s="5" t="n">
        <v>45775</v>
      </c>
      <c r="C1118" s="6" t="n">
        <v>26.5</v>
      </c>
      <c r="D1118" s="6" t="n">
        <v>15.18</v>
      </c>
      <c r="E1118" s="7" t="n">
        <v>-11.32</v>
      </c>
      <c r="F1118" s="8" t="s">
        <v>9</v>
      </c>
      <c r="G1118" s="9" t="s">
        <v>916</v>
      </c>
      <c r="H1118" s="10" t="n">
        <f aca="false">H1117+E1118</f>
        <v>204.67</v>
      </c>
    </row>
    <row r="1119" customFormat="false" ht="27.75" hidden="false" customHeight="true" outlineLevel="0" collapsed="false">
      <c r="A1119" s="11" t="n">
        <v>182</v>
      </c>
      <c r="B1119" s="12" t="n">
        <v>45776</v>
      </c>
      <c r="C1119" s="13" t="n">
        <v>15</v>
      </c>
      <c r="D1119" s="13" t="n">
        <v>25.99</v>
      </c>
      <c r="E1119" s="14" t="n">
        <v>10.99</v>
      </c>
      <c r="F1119" s="15" t="s">
        <v>10</v>
      </c>
      <c r="G1119" s="16" t="s">
        <v>917</v>
      </c>
      <c r="H1119" s="17" t="n">
        <f aca="false">H1118+E1119</f>
        <v>215.66</v>
      </c>
    </row>
    <row r="1120" customFormat="false" ht="15" hidden="false" customHeight="true" outlineLevel="0" collapsed="false">
      <c r="A1120" s="4" t="n">
        <v>183</v>
      </c>
      <c r="B1120" s="5" t="n">
        <v>45777</v>
      </c>
      <c r="C1120" s="6" t="n">
        <v>27.5</v>
      </c>
      <c r="D1120" s="6" t="n">
        <v>16.32</v>
      </c>
      <c r="E1120" s="7" t="n">
        <v>-11.18</v>
      </c>
      <c r="F1120" s="8" t="s">
        <v>9</v>
      </c>
      <c r="G1120" s="9" t="s">
        <v>918</v>
      </c>
      <c r="H1120" s="10" t="n">
        <f aca="false">H1119+E1120</f>
        <v>204.48</v>
      </c>
    </row>
    <row r="1121" customFormat="false" ht="15" hidden="false" customHeight="true" outlineLevel="0" collapsed="false">
      <c r="A1121" s="4" t="n">
        <v>184</v>
      </c>
      <c r="B1121" s="5" t="n">
        <v>45779</v>
      </c>
      <c r="C1121" s="6" t="n">
        <v>23</v>
      </c>
      <c r="D1121" s="6" t="n">
        <v>3.66</v>
      </c>
      <c r="E1121" s="7" t="n">
        <v>-19.34</v>
      </c>
      <c r="F1121" s="8" t="s">
        <v>9</v>
      </c>
      <c r="G1121" s="9" t="s">
        <v>919</v>
      </c>
      <c r="H1121" s="10" t="n">
        <f aca="false">H1120+E1121</f>
        <v>185.14</v>
      </c>
    </row>
    <row r="1122" customFormat="false" ht="27.75" hidden="false" customHeight="true" outlineLevel="0" collapsed="false">
      <c r="A1122" s="4" t="n">
        <v>185</v>
      </c>
      <c r="B1122" s="5" t="n">
        <v>45779</v>
      </c>
      <c r="C1122" s="6" t="n">
        <v>27</v>
      </c>
      <c r="D1122" s="6" t="n">
        <v>21.53</v>
      </c>
      <c r="E1122" s="7" t="n">
        <v>-5.47</v>
      </c>
      <c r="F1122" s="8" t="s">
        <v>9</v>
      </c>
      <c r="G1122" s="9" t="s">
        <v>920</v>
      </c>
      <c r="H1122" s="10" t="n">
        <f aca="false">H1121+E1122</f>
        <v>179.67</v>
      </c>
    </row>
    <row r="1123" customFormat="false" ht="27.75" hidden="false" customHeight="true" outlineLevel="0" collapsed="false">
      <c r="A1123" s="4" t="n">
        <v>186</v>
      </c>
      <c r="B1123" s="5" t="n">
        <v>45781</v>
      </c>
      <c r="C1123" s="6" t="n">
        <v>29.5</v>
      </c>
      <c r="D1123" s="6" t="n">
        <v>26.06</v>
      </c>
      <c r="E1123" s="7" t="n">
        <v>-3.44</v>
      </c>
      <c r="F1123" s="8" t="s">
        <v>9</v>
      </c>
      <c r="G1123" s="9" t="s">
        <v>921</v>
      </c>
      <c r="H1123" s="10" t="n">
        <f aca="false">H1122+E1123</f>
        <v>176.23</v>
      </c>
    </row>
    <row r="1124" customFormat="false" ht="27.75" hidden="false" customHeight="true" outlineLevel="0" collapsed="false">
      <c r="A1124" s="11" t="n">
        <v>187</v>
      </c>
      <c r="B1124" s="12" t="n">
        <v>45781</v>
      </c>
      <c r="C1124" s="13" t="n">
        <v>9</v>
      </c>
      <c r="D1124" s="13" t="n">
        <v>11.32</v>
      </c>
      <c r="E1124" s="14" t="n">
        <v>2.32</v>
      </c>
      <c r="F1124" s="15" t="s">
        <v>10</v>
      </c>
      <c r="G1124" s="16" t="s">
        <v>922</v>
      </c>
      <c r="H1124" s="17" t="n">
        <f aca="false">H1123+E1124</f>
        <v>178.55</v>
      </c>
    </row>
    <row r="1125" customFormat="false" ht="15" hidden="false" customHeight="true" outlineLevel="0" collapsed="false">
      <c r="A1125" s="4" t="n">
        <v>188</v>
      </c>
      <c r="B1125" s="5" t="n">
        <v>45782</v>
      </c>
      <c r="C1125" s="6" t="n">
        <v>14</v>
      </c>
      <c r="D1125" s="6" t="n">
        <v>3.66</v>
      </c>
      <c r="E1125" s="7" t="n">
        <v>-10.34</v>
      </c>
      <c r="F1125" s="8" t="s">
        <v>9</v>
      </c>
      <c r="G1125" s="9" t="s">
        <v>923</v>
      </c>
      <c r="H1125" s="10" t="n">
        <f aca="false">H1124+E1125</f>
        <v>168.21</v>
      </c>
    </row>
    <row r="1126" customFormat="false" ht="27.75" hidden="false" customHeight="true" outlineLevel="0" collapsed="false">
      <c r="A1126" s="11" t="n">
        <v>189</v>
      </c>
      <c r="B1126" s="12" t="n">
        <v>45784</v>
      </c>
      <c r="C1126" s="13" t="n">
        <v>15.5</v>
      </c>
      <c r="D1126" s="13" t="n">
        <v>21.72</v>
      </c>
      <c r="E1126" s="14" t="n">
        <v>6.22</v>
      </c>
      <c r="F1126" s="15" t="s">
        <v>10</v>
      </c>
      <c r="G1126" s="16" t="s">
        <v>924</v>
      </c>
      <c r="H1126" s="17" t="n">
        <f aca="false">H1125+E1126</f>
        <v>174.43</v>
      </c>
    </row>
    <row r="1127" customFormat="false" ht="27.75" hidden="false" customHeight="true" outlineLevel="0" collapsed="false">
      <c r="A1127" s="4" t="n">
        <v>190</v>
      </c>
      <c r="B1127" s="5" t="n">
        <v>45784</v>
      </c>
      <c r="C1127" s="6" t="n">
        <v>26.5</v>
      </c>
      <c r="D1127" s="6" t="n">
        <v>24.96</v>
      </c>
      <c r="E1127" s="7" t="n">
        <v>-1.54</v>
      </c>
      <c r="F1127" s="8" t="s">
        <v>9</v>
      </c>
      <c r="G1127" s="9" t="s">
        <v>925</v>
      </c>
      <c r="H1127" s="10" t="n">
        <f aca="false">H1126+E1127</f>
        <v>172.89</v>
      </c>
    </row>
    <row r="1128" customFormat="false" ht="15" hidden="false" customHeight="true" outlineLevel="0" collapsed="false">
      <c r="A1128" s="4" t="n">
        <v>191</v>
      </c>
      <c r="B1128" s="5" t="n">
        <v>45785</v>
      </c>
      <c r="C1128" s="6" t="n">
        <v>14</v>
      </c>
      <c r="D1128" s="6" t="n">
        <v>3.52</v>
      </c>
      <c r="E1128" s="7" t="n">
        <v>-10.48</v>
      </c>
      <c r="F1128" s="8" t="s">
        <v>9</v>
      </c>
      <c r="G1128" s="9" t="s">
        <v>926</v>
      </c>
      <c r="H1128" s="10" t="n">
        <f aca="false">H1127+E1128</f>
        <v>162.41</v>
      </c>
    </row>
    <row r="1129" customFormat="false" ht="41.25" hidden="false" customHeight="true" outlineLevel="0" collapsed="false">
      <c r="A1129" s="11" t="n">
        <v>192</v>
      </c>
      <c r="B1129" s="12" t="n">
        <v>45787</v>
      </c>
      <c r="C1129" s="13" t="n">
        <v>17.5</v>
      </c>
      <c r="D1129" s="13" t="n">
        <v>62.99</v>
      </c>
      <c r="E1129" s="14" t="n">
        <v>45.49</v>
      </c>
      <c r="F1129" s="15" t="s">
        <v>10</v>
      </c>
      <c r="G1129" s="16" t="s">
        <v>927</v>
      </c>
      <c r="H1129" s="17" t="n">
        <f aca="false">H1128+E1129</f>
        <v>207.9</v>
      </c>
    </row>
    <row r="1130" customFormat="false" ht="54.75" hidden="false" customHeight="true" outlineLevel="0" collapsed="false">
      <c r="A1130" s="11" t="n">
        <v>193</v>
      </c>
      <c r="B1130" s="12" t="n">
        <v>45787</v>
      </c>
      <c r="C1130" s="13" t="n">
        <v>26.5</v>
      </c>
      <c r="D1130" s="13" t="n">
        <v>74.12</v>
      </c>
      <c r="E1130" s="14" t="n">
        <v>47.62</v>
      </c>
      <c r="F1130" s="15" t="s">
        <v>10</v>
      </c>
      <c r="G1130" s="16" t="s">
        <v>928</v>
      </c>
      <c r="H1130" s="17" t="n">
        <f aca="false">H1129+E1130</f>
        <v>255.52</v>
      </c>
    </row>
    <row r="1131" customFormat="false" ht="15" hidden="false" customHeight="true" outlineLevel="0" collapsed="false">
      <c r="A1131" s="4" t="n">
        <v>194</v>
      </c>
      <c r="B1131" s="5" t="n">
        <v>45789</v>
      </c>
      <c r="C1131" s="6" t="n">
        <v>25.5</v>
      </c>
      <c r="D1131" s="6" t="n">
        <v>14.7</v>
      </c>
      <c r="E1131" s="7" t="n">
        <v>-10.8</v>
      </c>
      <c r="F1131" s="8" t="s">
        <v>9</v>
      </c>
      <c r="G1131" s="9" t="s">
        <v>929</v>
      </c>
      <c r="H1131" s="10" t="n">
        <f aca="false">H1130+E1131</f>
        <v>244.72</v>
      </c>
    </row>
    <row r="1132" customFormat="false" ht="15" hidden="false" customHeight="true" outlineLevel="0" collapsed="false">
      <c r="A1132" s="4" t="n">
        <v>195</v>
      </c>
      <c r="B1132" s="5" t="n">
        <v>45792</v>
      </c>
      <c r="C1132" s="6" t="n">
        <v>16</v>
      </c>
      <c r="D1132" s="6" t="n">
        <v>8.35</v>
      </c>
      <c r="E1132" s="7" t="n">
        <v>-7.65</v>
      </c>
      <c r="F1132" s="8" t="s">
        <v>9</v>
      </c>
      <c r="G1132" s="9" t="s">
        <v>930</v>
      </c>
      <c r="H1132" s="10" t="n">
        <f aca="false">H1131+E1132</f>
        <v>237.07</v>
      </c>
    </row>
    <row r="1133" customFormat="false" ht="15" hidden="false" customHeight="true" outlineLevel="0" collapsed="false">
      <c r="A1133" s="11" t="n">
        <v>196</v>
      </c>
      <c r="B1133" s="12" t="n">
        <v>45792</v>
      </c>
      <c r="C1133" s="13" t="n">
        <v>12.5</v>
      </c>
      <c r="D1133" s="13" t="n">
        <v>14.96</v>
      </c>
      <c r="E1133" s="14" t="n">
        <v>2.46</v>
      </c>
      <c r="F1133" s="15" t="s">
        <v>10</v>
      </c>
      <c r="G1133" s="16" t="s">
        <v>931</v>
      </c>
      <c r="H1133" s="17" t="n">
        <f aca="false">H1132+E1133</f>
        <v>239.53</v>
      </c>
    </row>
    <row r="1134" customFormat="false" ht="41.25" hidden="false" customHeight="true" outlineLevel="0" collapsed="false">
      <c r="A1134" s="18" t="n">
        <v>197</v>
      </c>
      <c r="B1134" s="19" t="n">
        <v>45794</v>
      </c>
      <c r="C1134" s="20"/>
      <c r="D1134" s="20" t="n">
        <v>23.56</v>
      </c>
      <c r="E1134" s="21"/>
      <c r="F1134" s="22"/>
      <c r="G1134" s="23" t="s">
        <v>932</v>
      </c>
      <c r="H1134" s="24" t="n">
        <f aca="false">H1133+E1134</f>
        <v>239.53</v>
      </c>
    </row>
    <row r="1135" customFormat="false" ht="27.75" hidden="false" customHeight="true" outlineLevel="0" collapsed="false">
      <c r="A1135" s="11" t="n">
        <v>198</v>
      </c>
      <c r="B1135" s="12" t="n">
        <v>45795</v>
      </c>
      <c r="C1135" s="13" t="n">
        <v>14</v>
      </c>
      <c r="D1135" s="13" t="n">
        <v>31.37</v>
      </c>
      <c r="E1135" s="14" t="n">
        <v>17.37</v>
      </c>
      <c r="F1135" s="15" t="s">
        <v>10</v>
      </c>
      <c r="G1135" s="16" t="s">
        <v>933</v>
      </c>
      <c r="H1135" s="17" t="n">
        <f aca="false">H1134+E1135</f>
        <v>256.9</v>
      </c>
    </row>
    <row r="1136" customFormat="false" ht="27.75" hidden="false" customHeight="true" outlineLevel="0" collapsed="false">
      <c r="A1136" s="11" t="n">
        <v>199</v>
      </c>
      <c r="B1136" s="12" t="n">
        <v>45797</v>
      </c>
      <c r="C1136" s="13" t="n">
        <v>10.5</v>
      </c>
      <c r="D1136" s="13" t="n">
        <v>19</v>
      </c>
      <c r="E1136" s="14" t="n">
        <v>8.5</v>
      </c>
      <c r="F1136" s="15" t="s">
        <v>10</v>
      </c>
      <c r="G1136" s="16" t="s">
        <v>934</v>
      </c>
      <c r="H1136" s="17" t="n">
        <f aca="false">H1135+E1136</f>
        <v>265.4</v>
      </c>
    </row>
    <row r="1137" customFormat="false" ht="27.75" hidden="false" customHeight="true" outlineLevel="0" collapsed="false">
      <c r="A1137" s="4" t="n">
        <v>200</v>
      </c>
      <c r="B1137" s="5" t="n">
        <v>45799</v>
      </c>
      <c r="C1137" s="6" t="n">
        <v>11.5</v>
      </c>
      <c r="D1137" s="6" t="n">
        <v>3.2</v>
      </c>
      <c r="E1137" s="7" t="n">
        <v>-8.3</v>
      </c>
      <c r="F1137" s="8" t="s">
        <v>9</v>
      </c>
      <c r="G1137" s="9" t="s">
        <v>935</v>
      </c>
      <c r="H1137" s="10" t="n">
        <f aca="false">H1136+E1137</f>
        <v>257.1</v>
      </c>
    </row>
    <row r="1138" customFormat="false" ht="15" hidden="false" customHeight="true" outlineLevel="0" collapsed="false">
      <c r="A1138" s="4" t="n">
        <v>201</v>
      </c>
      <c r="B1138" s="5" t="n">
        <v>45799</v>
      </c>
      <c r="C1138" s="6" t="n">
        <v>15</v>
      </c>
      <c r="D1138" s="6" t="n">
        <v>6.36</v>
      </c>
      <c r="E1138" s="7" t="n">
        <v>-8.64</v>
      </c>
      <c r="F1138" s="8" t="s">
        <v>9</v>
      </c>
      <c r="G1138" s="9" t="s">
        <v>904</v>
      </c>
      <c r="H1138" s="10" t="n">
        <f aca="false">H1137+E1138</f>
        <v>248.46</v>
      </c>
    </row>
    <row r="1139" customFormat="false" ht="15" hidden="false" customHeight="true" outlineLevel="0" collapsed="false">
      <c r="A1139" s="11" t="n">
        <v>202</v>
      </c>
      <c r="B1139" s="12" t="n">
        <v>45801</v>
      </c>
      <c r="C1139" s="13" t="n">
        <v>14.5</v>
      </c>
      <c r="D1139" s="13" t="n">
        <v>14.7</v>
      </c>
      <c r="E1139" s="14" t="n">
        <v>0.2</v>
      </c>
      <c r="F1139" s="15" t="s">
        <v>10</v>
      </c>
      <c r="G1139" s="16" t="s">
        <v>936</v>
      </c>
      <c r="H1139" s="17" t="n">
        <f aca="false">H1138+E1139</f>
        <v>248.66</v>
      </c>
    </row>
    <row r="1140" customFormat="false" ht="41.25" hidden="false" customHeight="true" outlineLevel="0" collapsed="false">
      <c r="A1140" s="11" t="n">
        <v>203</v>
      </c>
      <c r="B1140" s="12" t="n">
        <v>45801</v>
      </c>
      <c r="C1140" s="13" t="n">
        <v>26</v>
      </c>
      <c r="D1140" s="13" t="n">
        <v>62.03</v>
      </c>
      <c r="E1140" s="14" t="n">
        <v>36.03</v>
      </c>
      <c r="F1140" s="15" t="s">
        <v>10</v>
      </c>
      <c r="G1140" s="16" t="s">
        <v>937</v>
      </c>
      <c r="H1140" s="17" t="n">
        <f aca="false">H1139+E1140</f>
        <v>284.69</v>
      </c>
    </row>
    <row r="1141" customFormat="false" ht="15" hidden="false" customHeight="true" outlineLevel="0" collapsed="false">
      <c r="A1141" s="4" t="n">
        <v>204</v>
      </c>
      <c r="B1141" s="5" t="n">
        <v>45803</v>
      </c>
      <c r="C1141" s="6" t="n">
        <v>8.5</v>
      </c>
      <c r="D1141" s="6" t="n">
        <v>0</v>
      </c>
      <c r="E1141" s="7" t="n">
        <v>-8.5</v>
      </c>
      <c r="F1141" s="8" t="s">
        <v>9</v>
      </c>
      <c r="G1141" s="9" t="s">
        <v>938</v>
      </c>
      <c r="H1141" s="10" t="n">
        <f aca="false">H1140+E1141</f>
        <v>276.19</v>
      </c>
    </row>
    <row r="1142" customFormat="false" ht="15" hidden="false" customHeight="true" outlineLevel="0" collapsed="false">
      <c r="A1142" s="11" t="n">
        <v>205</v>
      </c>
      <c r="B1142" s="12" t="n">
        <v>45803</v>
      </c>
      <c r="C1142" s="13" t="n">
        <v>6</v>
      </c>
      <c r="D1142" s="13" t="n">
        <v>12.72</v>
      </c>
      <c r="E1142" s="14" t="n">
        <v>6.72</v>
      </c>
      <c r="F1142" s="15" t="s">
        <v>10</v>
      </c>
      <c r="G1142" s="16" t="s">
        <v>939</v>
      </c>
      <c r="H1142" s="17" t="n">
        <f aca="false">H1141+E1142</f>
        <v>282.91</v>
      </c>
    </row>
    <row r="1143" customFormat="false" ht="15" hidden="false" customHeight="true" outlineLevel="0" collapsed="false">
      <c r="A1143" s="4" t="n">
        <v>206</v>
      </c>
      <c r="B1143" s="5" t="n">
        <v>45803</v>
      </c>
      <c r="C1143" s="6" t="n">
        <v>8.5</v>
      </c>
      <c r="D1143" s="6" t="n">
        <v>3.48</v>
      </c>
      <c r="E1143" s="7" t="n">
        <v>-5.02</v>
      </c>
      <c r="F1143" s="8" t="s">
        <v>9</v>
      </c>
      <c r="G1143" s="9"/>
      <c r="H1143" s="10" t="n">
        <f aca="false">H1142+E1143</f>
        <v>277.89</v>
      </c>
    </row>
    <row r="1144" customFormat="false" ht="15" hidden="false" customHeight="true" outlineLevel="0" collapsed="false">
      <c r="A1144" s="4" t="n">
        <v>207</v>
      </c>
      <c r="B1144" s="5" t="n">
        <v>45803</v>
      </c>
      <c r="C1144" s="6" t="n">
        <v>7</v>
      </c>
      <c r="D1144" s="6" t="n">
        <v>0</v>
      </c>
      <c r="E1144" s="7" t="n">
        <v>-7</v>
      </c>
      <c r="F1144" s="8" t="s">
        <v>9</v>
      </c>
      <c r="G1144" s="9"/>
      <c r="H1144" s="10" t="n">
        <f aca="false">H1143+E1144</f>
        <v>270.89</v>
      </c>
    </row>
    <row r="1145" customFormat="false" ht="15" hidden="false" customHeight="true" outlineLevel="0" collapsed="false">
      <c r="A1145" s="11" t="n">
        <v>208</v>
      </c>
      <c r="B1145" s="12" t="n">
        <v>45807</v>
      </c>
      <c r="C1145" s="13" t="n">
        <v>7</v>
      </c>
      <c r="D1145" s="13" t="n">
        <v>8.22</v>
      </c>
      <c r="E1145" s="14" t="n">
        <v>1.22</v>
      </c>
      <c r="F1145" s="15" t="s">
        <v>10</v>
      </c>
      <c r="G1145" s="16" t="s">
        <v>940</v>
      </c>
      <c r="H1145" s="17" t="n">
        <f aca="false">H1144+E1145</f>
        <v>272.11</v>
      </c>
    </row>
    <row r="1146" customFormat="false" ht="27.75" hidden="false" customHeight="true" outlineLevel="0" collapsed="false">
      <c r="A1146" s="11" t="n">
        <v>209</v>
      </c>
      <c r="B1146" s="12" t="n">
        <v>45807</v>
      </c>
      <c r="C1146" s="13" t="n">
        <v>24.5</v>
      </c>
      <c r="D1146" s="13" t="n">
        <v>29.14</v>
      </c>
      <c r="E1146" s="14" t="n">
        <v>4.64</v>
      </c>
      <c r="F1146" s="15" t="s">
        <v>10</v>
      </c>
      <c r="G1146" s="16" t="s">
        <v>941</v>
      </c>
      <c r="H1146" s="17" t="n">
        <f aca="false">H1145+E1146</f>
        <v>276.75</v>
      </c>
    </row>
    <row r="1147" customFormat="false" ht="27.75" hidden="false" customHeight="true" outlineLevel="0" collapsed="false">
      <c r="A1147" s="4" t="n">
        <v>210</v>
      </c>
      <c r="B1147" s="5" t="n">
        <v>45809</v>
      </c>
      <c r="C1147" s="6" t="n">
        <v>26.5</v>
      </c>
      <c r="D1147" s="6" t="n">
        <v>22.66</v>
      </c>
      <c r="E1147" s="7" t="n">
        <v>-3.84</v>
      </c>
      <c r="F1147" s="8" t="s">
        <v>9</v>
      </c>
      <c r="G1147" s="9" t="s">
        <v>942</v>
      </c>
      <c r="H1147" s="10" t="n">
        <f aca="false">H1146+E1147</f>
        <v>272.91</v>
      </c>
    </row>
    <row r="1148" customFormat="false" ht="15" hidden="false" customHeight="true" outlineLevel="0" collapsed="false">
      <c r="A1148" s="4" t="n">
        <v>211</v>
      </c>
      <c r="B1148" s="5" t="n">
        <v>45809</v>
      </c>
      <c r="C1148" s="6" t="n">
        <v>9</v>
      </c>
      <c r="D1148" s="6" t="n">
        <v>5.7</v>
      </c>
      <c r="E1148" s="7" t="n">
        <v>-3.3</v>
      </c>
      <c r="F1148" s="8" t="s">
        <v>9</v>
      </c>
      <c r="G1148" s="9" t="s">
        <v>904</v>
      </c>
      <c r="H1148" s="10" t="n">
        <f aca="false">H1147+E1148</f>
        <v>269.61</v>
      </c>
    </row>
    <row r="1149" customFormat="false" ht="15" hidden="false" customHeight="true" outlineLevel="0" collapsed="false">
      <c r="A1149" s="11" t="n">
        <v>212</v>
      </c>
      <c r="B1149" s="12" t="n">
        <v>45815</v>
      </c>
      <c r="C1149" s="13" t="n">
        <v>5</v>
      </c>
      <c r="D1149" s="13" t="n">
        <v>7.44</v>
      </c>
      <c r="E1149" s="14" t="n">
        <v>2.44</v>
      </c>
      <c r="F1149" s="15" t="s">
        <v>10</v>
      </c>
      <c r="G1149" s="16" t="s">
        <v>943</v>
      </c>
      <c r="H1149" s="17" t="n">
        <f aca="false">H1148+E1149</f>
        <v>272.05</v>
      </c>
    </row>
    <row r="1150" customFormat="false" ht="27.75" hidden="false" customHeight="true" outlineLevel="0" collapsed="false">
      <c r="A1150" s="11" t="n">
        <v>213</v>
      </c>
      <c r="B1150" s="12" t="n">
        <v>45815</v>
      </c>
      <c r="C1150" s="13" t="n">
        <v>29</v>
      </c>
      <c r="D1150" s="13" t="n">
        <v>41.41</v>
      </c>
      <c r="E1150" s="14" t="n">
        <v>12.41</v>
      </c>
      <c r="F1150" s="15" t="s">
        <v>10</v>
      </c>
      <c r="G1150" s="16" t="s">
        <v>944</v>
      </c>
      <c r="H1150" s="17" t="n">
        <f aca="false">H1149+E1150</f>
        <v>284.46</v>
      </c>
    </row>
    <row r="1151" customFormat="false" ht="27.75" hidden="false" customHeight="true" outlineLevel="0" collapsed="false">
      <c r="A1151" s="11" t="n">
        <v>214</v>
      </c>
      <c r="B1151" s="12" t="n">
        <v>45816</v>
      </c>
      <c r="C1151" s="13" t="n">
        <v>20.5</v>
      </c>
      <c r="D1151" s="13" t="n">
        <v>24.9</v>
      </c>
      <c r="E1151" s="14" t="n">
        <v>4.4</v>
      </c>
      <c r="F1151" s="15" t="s">
        <v>10</v>
      </c>
      <c r="G1151" s="16" t="s">
        <v>945</v>
      </c>
      <c r="H1151" s="17" t="n">
        <f aca="false">H1150+E1151</f>
        <v>288.86</v>
      </c>
    </row>
    <row r="1152" customFormat="false" ht="15" hidden="false" customHeight="true" outlineLevel="0" collapsed="false">
      <c r="A1152" s="11" t="n">
        <v>215</v>
      </c>
      <c r="B1152" s="12" t="n">
        <v>45816</v>
      </c>
      <c r="C1152" s="13" t="n">
        <v>4</v>
      </c>
      <c r="D1152" s="13" t="n">
        <v>7.2</v>
      </c>
      <c r="E1152" s="14" t="n">
        <v>3.2</v>
      </c>
      <c r="F1152" s="15" t="s">
        <v>10</v>
      </c>
      <c r="G1152" s="16" t="s">
        <v>946</v>
      </c>
      <c r="H1152" s="17" t="n">
        <f aca="false">H1151+E1152</f>
        <v>292.06</v>
      </c>
    </row>
    <row r="1153" customFormat="false" ht="15" hidden="false" customHeight="true" outlineLevel="0" collapsed="false">
      <c r="A1153" s="11" t="n">
        <v>216</v>
      </c>
      <c r="B1153" s="12" t="n">
        <v>45818</v>
      </c>
      <c r="C1153" s="13" t="n">
        <v>13</v>
      </c>
      <c r="D1153" s="13" t="n">
        <v>15.15</v>
      </c>
      <c r="E1153" s="14" t="n">
        <v>2.15</v>
      </c>
      <c r="F1153" s="15" t="s">
        <v>10</v>
      </c>
      <c r="G1153" s="16" t="s">
        <v>947</v>
      </c>
      <c r="H1153" s="17" t="n">
        <f aca="false">H1152+E1153</f>
        <v>294.21</v>
      </c>
    </row>
    <row r="1154" customFormat="false" ht="15" hidden="false" customHeight="true" outlineLevel="0" collapsed="false">
      <c r="A1154" s="11" t="n">
        <v>217</v>
      </c>
      <c r="B1154" s="12" t="n">
        <v>45820</v>
      </c>
      <c r="C1154" s="13" t="n">
        <v>4</v>
      </c>
      <c r="D1154" s="13" t="n">
        <v>5.49</v>
      </c>
      <c r="E1154" s="14" t="n">
        <v>1.49</v>
      </c>
      <c r="F1154" s="15" t="s">
        <v>10</v>
      </c>
      <c r="G1154" s="16" t="s">
        <v>948</v>
      </c>
      <c r="H1154" s="17" t="n">
        <f aca="false">H1153+E1154</f>
        <v>295.7</v>
      </c>
    </row>
    <row r="1155" customFormat="false" ht="15" hidden="false" customHeight="true" outlineLevel="0" collapsed="false">
      <c r="A1155" s="11" t="n">
        <v>218</v>
      </c>
      <c r="B1155" s="12" t="n">
        <v>45820</v>
      </c>
      <c r="C1155" s="13" t="n">
        <v>18</v>
      </c>
      <c r="D1155" s="13" t="n">
        <v>30.24</v>
      </c>
      <c r="E1155" s="14" t="n">
        <v>12.24</v>
      </c>
      <c r="F1155" s="15" t="s">
        <v>10</v>
      </c>
      <c r="G1155" s="16" t="s">
        <v>949</v>
      </c>
      <c r="H1155" s="17" t="n">
        <f aca="false">H1154+E1155</f>
        <v>307.94</v>
      </c>
    </row>
    <row r="1156" customFormat="false" ht="15" hidden="false" customHeight="true" outlineLevel="0" collapsed="false">
      <c r="A1156" s="4" t="n">
        <v>219</v>
      </c>
      <c r="B1156" s="5" t="n">
        <v>45823</v>
      </c>
      <c r="C1156" s="6" t="n">
        <v>7</v>
      </c>
      <c r="D1156" s="6" t="n">
        <v>0</v>
      </c>
      <c r="E1156" s="7" t="n">
        <v>-7</v>
      </c>
      <c r="F1156" s="8" t="s">
        <v>9</v>
      </c>
      <c r="G1156" s="9" t="s">
        <v>950</v>
      </c>
      <c r="H1156" s="10" t="n">
        <f aca="false">H1155+E1156</f>
        <v>300.94</v>
      </c>
    </row>
    <row r="1157" customFormat="false" ht="27.75" hidden="false" customHeight="true" outlineLevel="0" collapsed="false">
      <c r="A1157" s="11" t="n">
        <v>220</v>
      </c>
      <c r="B1157" s="12" t="n">
        <v>45823</v>
      </c>
      <c r="C1157" s="13" t="n">
        <v>35</v>
      </c>
      <c r="D1157" s="13" t="n">
        <v>38.12</v>
      </c>
      <c r="E1157" s="14" t="n">
        <v>3.12</v>
      </c>
      <c r="F1157" s="15" t="s">
        <v>10</v>
      </c>
      <c r="G1157" s="16" t="s">
        <v>951</v>
      </c>
      <c r="H1157" s="17" t="n">
        <f aca="false">H1156+E1157</f>
        <v>304.06</v>
      </c>
    </row>
    <row r="1158" customFormat="false" ht="15" hidden="false" customHeight="true" outlineLevel="0" collapsed="false">
      <c r="A1158" s="4" t="n">
        <v>221</v>
      </c>
      <c r="B1158" s="5" t="n">
        <v>45825</v>
      </c>
      <c r="C1158" s="6" t="n">
        <v>13</v>
      </c>
      <c r="D1158" s="6" t="n">
        <v>5.4</v>
      </c>
      <c r="E1158" s="7" t="n">
        <v>-7.6</v>
      </c>
      <c r="F1158" s="8" t="s">
        <v>9</v>
      </c>
      <c r="G1158" s="9" t="s">
        <v>952</v>
      </c>
      <c r="H1158" s="10" t="n">
        <f aca="false">H1157+E1158</f>
        <v>296.46</v>
      </c>
    </row>
    <row r="1159" customFormat="false" ht="27.75" hidden="false" customHeight="true" outlineLevel="0" collapsed="false">
      <c r="A1159" s="11" t="n">
        <v>222</v>
      </c>
      <c r="B1159" s="12" t="n">
        <v>45829</v>
      </c>
      <c r="C1159" s="13" t="n">
        <v>3</v>
      </c>
      <c r="D1159" s="13" t="n">
        <v>7.8</v>
      </c>
      <c r="E1159" s="14" t="n">
        <v>4.8</v>
      </c>
      <c r="F1159" s="15" t="s">
        <v>10</v>
      </c>
      <c r="G1159" s="16" t="s">
        <v>953</v>
      </c>
      <c r="H1159" s="17" t="n">
        <f aca="false">H1158+E1159</f>
        <v>301.26</v>
      </c>
    </row>
    <row r="1160" customFormat="false" ht="15" hidden="false" customHeight="true" outlineLevel="0" collapsed="false">
      <c r="A1160" s="4" t="n">
        <v>223</v>
      </c>
      <c r="B1160" s="5" t="n">
        <v>45829</v>
      </c>
      <c r="C1160" s="6" t="n">
        <v>25</v>
      </c>
      <c r="D1160" s="6" t="n">
        <v>14.76</v>
      </c>
      <c r="E1160" s="7" t="n">
        <v>-10.24</v>
      </c>
      <c r="F1160" s="8" t="s">
        <v>9</v>
      </c>
      <c r="G1160" s="9" t="s">
        <v>904</v>
      </c>
      <c r="H1160" s="10" t="n">
        <f aca="false">H1159+E1160</f>
        <v>291.02</v>
      </c>
    </row>
    <row r="1161" customFormat="false" ht="41.25" hidden="false" customHeight="true" outlineLevel="0" collapsed="false">
      <c r="A1161" s="11" t="n">
        <v>224</v>
      </c>
      <c r="B1161" s="12" t="n">
        <v>45830</v>
      </c>
      <c r="C1161" s="13" t="n">
        <v>28</v>
      </c>
      <c r="D1161" s="13" t="n">
        <v>39.82</v>
      </c>
      <c r="E1161" s="14" t="n">
        <v>11.82</v>
      </c>
      <c r="F1161" s="15" t="s">
        <v>10</v>
      </c>
      <c r="G1161" s="16" t="s">
        <v>954</v>
      </c>
      <c r="H1161" s="17" t="n">
        <f aca="false">H1160+E1161</f>
        <v>302.84</v>
      </c>
    </row>
    <row r="1162" customFormat="false" ht="15" hidden="false" customHeight="true" outlineLevel="0" collapsed="false">
      <c r="A1162" s="11" t="n">
        <v>225</v>
      </c>
      <c r="B1162" s="12" t="n">
        <v>45830</v>
      </c>
      <c r="C1162" s="13" t="n">
        <v>4</v>
      </c>
      <c r="D1162" s="13" t="n">
        <v>8.29</v>
      </c>
      <c r="E1162" s="14" t="n">
        <v>4.29</v>
      </c>
      <c r="F1162" s="15" t="s">
        <v>10</v>
      </c>
      <c r="G1162" s="16" t="s">
        <v>955</v>
      </c>
      <c r="H1162" s="17" t="n">
        <f aca="false">H1161+E1162</f>
        <v>307.13</v>
      </c>
    </row>
    <row r="1163" customFormat="false" ht="27.75" hidden="false" customHeight="true" outlineLevel="0" collapsed="false">
      <c r="A1163" s="11" t="n">
        <v>226</v>
      </c>
      <c r="B1163" s="12" t="n">
        <v>45837</v>
      </c>
      <c r="C1163" s="13" t="n">
        <v>13</v>
      </c>
      <c r="D1163" s="13" t="n">
        <v>30.36</v>
      </c>
      <c r="E1163" s="14" t="n">
        <v>17.36</v>
      </c>
      <c r="F1163" s="15" t="s">
        <v>10</v>
      </c>
      <c r="G1163" s="16" t="s">
        <v>956</v>
      </c>
      <c r="H1163" s="17" t="n">
        <f aca="false">H1162+E1163</f>
        <v>324.49</v>
      </c>
    </row>
    <row r="1164" customFormat="false" ht="15" hidden="false" customHeight="true" outlineLevel="0" collapsed="false">
      <c r="A1164" s="4" t="n">
        <v>227</v>
      </c>
      <c r="B1164" s="5" t="n">
        <v>45837</v>
      </c>
      <c r="C1164" s="6" t="n">
        <v>13</v>
      </c>
      <c r="D1164" s="6" t="n">
        <v>3.8</v>
      </c>
      <c r="E1164" s="7" t="n">
        <v>-9.2</v>
      </c>
      <c r="F1164" s="8" t="s">
        <v>9</v>
      </c>
      <c r="G1164" s="9" t="s">
        <v>904</v>
      </c>
      <c r="H1164" s="10" t="n">
        <f aca="false">H1163+E1164</f>
        <v>315.29</v>
      </c>
    </row>
    <row r="1165" customFormat="false" ht="15" hidden="false" customHeight="true" outlineLevel="0" collapsed="false">
      <c r="A1165" s="4" t="n">
        <v>228</v>
      </c>
      <c r="B1165" s="5" t="n">
        <v>45837</v>
      </c>
      <c r="C1165" s="6" t="n">
        <v>17</v>
      </c>
      <c r="D1165" s="6" t="n">
        <v>10.11</v>
      </c>
      <c r="E1165" s="7" t="n">
        <v>-6.89</v>
      </c>
      <c r="F1165" s="8" t="s">
        <v>9</v>
      </c>
      <c r="G1165" s="9" t="s">
        <v>957</v>
      </c>
      <c r="H1165" s="10" t="n">
        <f aca="false">H1164+E1165</f>
        <v>308.4</v>
      </c>
    </row>
    <row r="1166" customFormat="false" ht="15" hidden="false" customHeight="true" outlineLevel="0" collapsed="false">
      <c r="A1166" s="4" t="n">
        <v>229</v>
      </c>
      <c r="B1166" s="5" t="n">
        <v>45843</v>
      </c>
      <c r="C1166" s="6" t="n">
        <v>3</v>
      </c>
      <c r="D1166" s="6" t="n">
        <v>0</v>
      </c>
      <c r="E1166" s="7" t="n">
        <v>-3</v>
      </c>
      <c r="F1166" s="8" t="s">
        <v>9</v>
      </c>
      <c r="G1166" s="9" t="s">
        <v>958</v>
      </c>
      <c r="H1166" s="10" t="n">
        <f aca="false">H1165+E1166</f>
        <v>305.4</v>
      </c>
    </row>
    <row r="1167" customFormat="false" ht="15" hidden="false" customHeight="true" outlineLevel="0" collapsed="false">
      <c r="A1167" s="4" t="n">
        <v>230</v>
      </c>
      <c r="B1167" s="5" t="n">
        <v>45843</v>
      </c>
      <c r="C1167" s="6" t="n">
        <v>13</v>
      </c>
      <c r="D1167" s="6" t="n">
        <v>12.03</v>
      </c>
      <c r="E1167" s="7" t="n">
        <v>-0.97</v>
      </c>
      <c r="F1167" s="8" t="s">
        <v>9</v>
      </c>
      <c r="G1167" s="9" t="s">
        <v>959</v>
      </c>
      <c r="H1167" s="10" t="n">
        <f aca="false">H1166+E1167</f>
        <v>304.43</v>
      </c>
    </row>
    <row r="1168" customFormat="false" ht="41.25" hidden="false" customHeight="true" outlineLevel="0" collapsed="false">
      <c r="A1168" s="11" t="n">
        <v>231</v>
      </c>
      <c r="B1168" s="12" t="n">
        <v>45844</v>
      </c>
      <c r="C1168" s="13" t="n">
        <v>34</v>
      </c>
      <c r="D1168" s="13" t="n">
        <v>47.4</v>
      </c>
      <c r="E1168" s="14" t="n">
        <v>13.4</v>
      </c>
      <c r="F1168" s="15" t="s">
        <v>10</v>
      </c>
      <c r="G1168" s="16" t="s">
        <v>960</v>
      </c>
      <c r="H1168" s="17" t="n">
        <f aca="false">H1167+E1168</f>
        <v>317.83</v>
      </c>
    </row>
    <row r="1169" customFormat="false" ht="15" hidden="false" customHeight="true" outlineLevel="0" collapsed="false">
      <c r="A1169" s="11" t="n">
        <v>232</v>
      </c>
      <c r="B1169" s="12" t="n">
        <v>45851</v>
      </c>
      <c r="C1169" s="13" t="n">
        <v>3</v>
      </c>
      <c r="D1169" s="13" t="n">
        <v>5.52</v>
      </c>
      <c r="E1169" s="14" t="n">
        <v>2.52</v>
      </c>
      <c r="F1169" s="15" t="s">
        <v>10</v>
      </c>
      <c r="G1169" s="16" t="s">
        <v>961</v>
      </c>
      <c r="H1169" s="17" t="n">
        <f aca="false">H1168+E1169</f>
        <v>320.35</v>
      </c>
    </row>
    <row r="1170" customFormat="false" ht="15" hidden="false" customHeight="true" outlineLevel="0" collapsed="false">
      <c r="A1170" s="4" t="n">
        <v>233</v>
      </c>
      <c r="B1170" s="5" t="n">
        <v>45851</v>
      </c>
      <c r="C1170" s="6" t="n">
        <v>7</v>
      </c>
      <c r="D1170" s="6" t="n">
        <v>5.49</v>
      </c>
      <c r="E1170" s="7" t="n">
        <v>-1.51</v>
      </c>
      <c r="F1170" s="8" t="s">
        <v>9</v>
      </c>
      <c r="G1170" s="9" t="s">
        <v>962</v>
      </c>
      <c r="H1170" s="10" t="n">
        <f aca="false">H1169+E1170</f>
        <v>318.84</v>
      </c>
    </row>
    <row r="1171" customFormat="false" ht="15" hidden="false" customHeight="true" outlineLevel="0" collapsed="false">
      <c r="A1171" s="11" t="n">
        <v>234</v>
      </c>
      <c r="B1171" s="12" t="n">
        <v>45851</v>
      </c>
      <c r="C1171" s="13" t="n">
        <v>9</v>
      </c>
      <c r="D1171" s="13" t="n">
        <v>16.68</v>
      </c>
      <c r="E1171" s="14" t="n">
        <v>7.68</v>
      </c>
      <c r="F1171" s="15" t="s">
        <v>10</v>
      </c>
      <c r="G1171" s="16" t="s">
        <v>963</v>
      </c>
      <c r="H1171" s="17" t="n">
        <f aca="false">H1170+E1171</f>
        <v>326.52</v>
      </c>
    </row>
    <row r="1172" customFormat="false" ht="15" hidden="false" customHeight="true" outlineLevel="0" collapsed="false">
      <c r="A1172" s="11" t="n">
        <v>235</v>
      </c>
      <c r="B1172" s="12" t="n">
        <v>45851</v>
      </c>
      <c r="C1172" s="13" t="n">
        <v>7</v>
      </c>
      <c r="D1172" s="13" t="n">
        <v>21.97</v>
      </c>
      <c r="E1172" s="14" t="n">
        <v>14.97</v>
      </c>
      <c r="F1172" s="15" t="s">
        <v>10</v>
      </c>
      <c r="G1172" s="16" t="s">
        <v>964</v>
      </c>
      <c r="H1172" s="17" t="n">
        <f aca="false">H1171+E1172</f>
        <v>341.49</v>
      </c>
    </row>
    <row r="1173" customFormat="false" ht="18" hidden="false" customHeight="true" outlineLevel="0" collapsed="false">
      <c r="A1173" s="3" t="s">
        <v>965</v>
      </c>
      <c r="B1173" s="3"/>
      <c r="C1173" s="3"/>
      <c r="D1173" s="3"/>
      <c r="E1173" s="3"/>
      <c r="F1173" s="3"/>
      <c r="G1173" s="3"/>
      <c r="H1173" s="3"/>
    </row>
    <row r="1174" customFormat="false" ht="27.75" hidden="false" customHeight="true" outlineLevel="0" collapsed="false">
      <c r="A1174" s="11" t="n">
        <v>1</v>
      </c>
      <c r="B1174" s="12" t="n">
        <v>45912</v>
      </c>
      <c r="C1174" s="13" t="n">
        <v>57</v>
      </c>
      <c r="D1174" s="13" t="n">
        <v>106.69</v>
      </c>
      <c r="E1174" s="14" t="n">
        <v>49.69</v>
      </c>
      <c r="F1174" s="15" t="s">
        <v>10</v>
      </c>
      <c r="G1174" s="16" t="s">
        <v>966</v>
      </c>
      <c r="H1174" s="17" t="n">
        <f aca="false">E1174</f>
        <v>49.69</v>
      </c>
    </row>
    <row r="1175" customFormat="false" ht="15" hidden="false" customHeight="true" outlineLevel="0" collapsed="false">
      <c r="A1175" s="4" t="n">
        <v>2</v>
      </c>
      <c r="B1175" s="5" t="n">
        <v>45918</v>
      </c>
      <c r="C1175" s="6" t="n">
        <v>8</v>
      </c>
      <c r="D1175" s="6" t="n">
        <v>6.15</v>
      </c>
      <c r="E1175" s="7" t="n">
        <v>-1.85</v>
      </c>
      <c r="F1175" s="8" t="s">
        <v>9</v>
      </c>
      <c r="G1175" s="9"/>
      <c r="H1175" s="10" t="n">
        <f aca="false">H1174+E1175</f>
        <v>47.84</v>
      </c>
    </row>
    <row r="1176" customFormat="false" ht="15" hidden="false" customHeight="true" outlineLevel="0" collapsed="false">
      <c r="A1176" s="4" t="n">
        <v>3</v>
      </c>
      <c r="B1176" s="5" t="n">
        <v>45920</v>
      </c>
      <c r="C1176" s="6" t="n">
        <v>3</v>
      </c>
      <c r="D1176" s="6" t="n">
        <v>0</v>
      </c>
      <c r="E1176" s="7" t="n">
        <v>-3</v>
      </c>
      <c r="F1176" s="8" t="s">
        <v>9</v>
      </c>
      <c r="G1176" s="9"/>
      <c r="H1176" s="10" t="n">
        <f aca="false">H1175+E1176</f>
        <v>44.84</v>
      </c>
    </row>
    <row r="1177" customFormat="false" ht="15" hidden="false" customHeight="true" outlineLevel="0" collapsed="false">
      <c r="A1177" s="11" t="n">
        <v>4</v>
      </c>
      <c r="B1177" s="12" t="n">
        <v>45952</v>
      </c>
      <c r="C1177" s="13" t="n">
        <v>7</v>
      </c>
      <c r="D1177" s="13" t="n">
        <v>11.7</v>
      </c>
      <c r="E1177" s="14" t="n">
        <v>4.7</v>
      </c>
      <c r="F1177" s="15" t="s">
        <v>10</v>
      </c>
      <c r="G1177" s="16" t="s">
        <v>967</v>
      </c>
      <c r="H1177" s="17" t="n">
        <f aca="false">H1176+E1177</f>
        <v>49.54</v>
      </c>
    </row>
    <row r="1178" customFormat="false" ht="15" hidden="false" customHeight="true" outlineLevel="0" collapsed="false">
      <c r="A1178" s="4" t="n">
        <v>5</v>
      </c>
      <c r="B1178" s="5" t="n">
        <v>45953</v>
      </c>
      <c r="C1178" s="6" t="n">
        <v>51.5</v>
      </c>
      <c r="D1178" s="6" t="n">
        <v>26.7</v>
      </c>
      <c r="E1178" s="7" t="n">
        <v>-24.8</v>
      </c>
      <c r="F1178" s="8" t="s">
        <v>9</v>
      </c>
      <c r="G1178" s="9" t="s">
        <v>968</v>
      </c>
      <c r="H1178" s="10" t="n">
        <f aca="false">H1177+E1178</f>
        <v>24.74</v>
      </c>
    </row>
    <row r="1179" customFormat="false" ht="15" hidden="false" customHeight="true" outlineLevel="0" collapsed="false">
      <c r="A1179" s="11" t="n">
        <v>6</v>
      </c>
      <c r="B1179" s="12" t="n">
        <v>45954</v>
      </c>
      <c r="C1179" s="13" t="n">
        <v>6.5</v>
      </c>
      <c r="D1179" s="13" t="n">
        <v>21</v>
      </c>
      <c r="E1179" s="14" t="n">
        <v>14.5</v>
      </c>
      <c r="F1179" s="15" t="s">
        <v>10</v>
      </c>
      <c r="G1179" s="16" t="s">
        <v>969</v>
      </c>
      <c r="H1179" s="17" t="n">
        <f aca="false">H1178+E1179</f>
        <v>39.24</v>
      </c>
    </row>
    <row r="1180" customFormat="false" ht="15" hidden="false" customHeight="true" outlineLevel="0" collapsed="false">
      <c r="A1180" s="4" t="n">
        <v>7</v>
      </c>
      <c r="B1180" s="5" t="n">
        <v>45955</v>
      </c>
      <c r="C1180" s="6" t="n">
        <v>35</v>
      </c>
      <c r="D1180" s="6" t="n">
        <v>33</v>
      </c>
      <c r="E1180" s="7" t="n">
        <v>-2</v>
      </c>
      <c r="F1180" s="8" t="s">
        <v>9</v>
      </c>
      <c r="G1180" s="9" t="s">
        <v>970</v>
      </c>
      <c r="H1180" s="10" t="n">
        <f aca="false">H1179+E1180</f>
        <v>37.24</v>
      </c>
    </row>
    <row r="1181" customFormat="false" ht="15" hidden="false" customHeight="true" outlineLevel="0" collapsed="false">
      <c r="A1181" s="11" t="n">
        <v>8</v>
      </c>
      <c r="B1181" s="12" t="n">
        <v>45956</v>
      </c>
      <c r="C1181" s="13" t="n">
        <v>14</v>
      </c>
      <c r="D1181" s="13" t="n">
        <v>53.05</v>
      </c>
      <c r="E1181" s="14" t="n">
        <v>39.05</v>
      </c>
      <c r="F1181" s="15" t="s">
        <v>10</v>
      </c>
      <c r="G1181" s="16" t="s">
        <v>971</v>
      </c>
      <c r="H1181" s="17" t="n">
        <f aca="false">H1180+E1181</f>
        <v>76.29</v>
      </c>
    </row>
    <row r="1182" customFormat="false" ht="27.75" hidden="false" customHeight="true" outlineLevel="0" collapsed="false">
      <c r="A1182" s="11" t="n">
        <v>9</v>
      </c>
      <c r="B1182" s="12" t="n">
        <v>45957</v>
      </c>
      <c r="C1182" s="13" t="n">
        <v>31</v>
      </c>
      <c r="D1182" s="13" t="n">
        <v>93.5</v>
      </c>
      <c r="E1182" s="14" t="n">
        <v>62.5</v>
      </c>
      <c r="F1182" s="15" t="s">
        <v>10</v>
      </c>
      <c r="G1182" s="16" t="s">
        <v>972</v>
      </c>
      <c r="H1182" s="17" t="n">
        <f aca="false">H1181+E1182</f>
        <v>138.79</v>
      </c>
    </row>
    <row r="1183" customFormat="false" ht="15" hidden="false" customHeight="true" outlineLevel="0" collapsed="false">
      <c r="A1183" s="4" t="n">
        <v>10</v>
      </c>
      <c r="B1183" s="5" t="n">
        <v>45958</v>
      </c>
      <c r="C1183" s="6" t="n">
        <v>39</v>
      </c>
      <c r="D1183" s="6" t="n">
        <v>25.5</v>
      </c>
      <c r="E1183" s="7" t="n">
        <v>-13.5</v>
      </c>
      <c r="F1183" s="8" t="s">
        <v>9</v>
      </c>
      <c r="G1183" s="9" t="s">
        <v>973</v>
      </c>
      <c r="H1183" s="10" t="n">
        <f aca="false">H1182+E1183</f>
        <v>125.29</v>
      </c>
    </row>
    <row r="1184" customFormat="false" ht="15" hidden="false" customHeight="true" outlineLevel="0" collapsed="false">
      <c r="A1184" s="4" t="n">
        <v>11</v>
      </c>
      <c r="B1184" s="5" t="n">
        <v>45959</v>
      </c>
      <c r="C1184" s="6" t="n">
        <v>17.5</v>
      </c>
      <c r="D1184" s="6" t="n">
        <v>0</v>
      </c>
      <c r="E1184" s="7" t="n">
        <v>-17.5</v>
      </c>
      <c r="F1184" s="8" t="s">
        <v>9</v>
      </c>
      <c r="G1184" s="9"/>
      <c r="H1184" s="10" t="n">
        <f aca="false">H1183+E1184</f>
        <v>107.79</v>
      </c>
    </row>
    <row r="1185" customFormat="false" ht="27.75" hidden="false" customHeight="true" outlineLevel="0" collapsed="false">
      <c r="A1185" s="11" t="n">
        <v>12</v>
      </c>
      <c r="B1185" s="12" t="n">
        <v>45960</v>
      </c>
      <c r="C1185" s="13" t="n">
        <v>36.5</v>
      </c>
      <c r="D1185" s="13" t="n">
        <v>65.55</v>
      </c>
      <c r="E1185" s="14" t="n">
        <v>29.05</v>
      </c>
      <c r="F1185" s="15" t="s">
        <v>10</v>
      </c>
      <c r="G1185" s="16" t="s">
        <v>974</v>
      </c>
      <c r="H1185" s="17" t="n">
        <f aca="false">H1184+E1185</f>
        <v>136.84</v>
      </c>
    </row>
    <row r="1186" customFormat="false" ht="15" hidden="false" customHeight="true" outlineLevel="0" collapsed="false">
      <c r="A1186" s="4" t="n">
        <v>13</v>
      </c>
      <c r="B1186" s="5" t="n">
        <v>45961</v>
      </c>
      <c r="C1186" s="6" t="n">
        <v>15.5</v>
      </c>
      <c r="D1186" s="6" t="n">
        <v>14.4</v>
      </c>
      <c r="E1186" s="7" t="n">
        <v>-1.1</v>
      </c>
      <c r="F1186" s="8" t="s">
        <v>9</v>
      </c>
      <c r="G1186" s="9" t="s">
        <v>975</v>
      </c>
      <c r="H1186" s="10" t="n">
        <f aca="false">H1185+E1186</f>
        <v>135.74</v>
      </c>
    </row>
    <row r="1187" customFormat="false" ht="27.75" hidden="false" customHeight="true" outlineLevel="0" collapsed="false">
      <c r="A1187" s="11" t="n">
        <v>14</v>
      </c>
      <c r="B1187" s="12" t="n">
        <v>45962</v>
      </c>
      <c r="C1187" s="13" t="n">
        <v>27.5</v>
      </c>
      <c r="D1187" s="13" t="n">
        <v>85.72</v>
      </c>
      <c r="E1187" s="14" t="n">
        <v>58.22</v>
      </c>
      <c r="F1187" s="15" t="s">
        <v>10</v>
      </c>
      <c r="G1187" s="16" t="s">
        <v>976</v>
      </c>
      <c r="H1187" s="17" t="n">
        <f aca="false">H1186+E1187</f>
        <v>193.96</v>
      </c>
    </row>
    <row r="1188" customFormat="false" ht="15" hidden="false" customHeight="true" outlineLevel="0" collapsed="false">
      <c r="A1188" s="4" t="n">
        <v>15</v>
      </c>
      <c r="B1188" s="5" t="n">
        <v>45963</v>
      </c>
      <c r="C1188" s="6" t="n">
        <v>23</v>
      </c>
      <c r="D1188" s="6" t="n">
        <v>15.2</v>
      </c>
      <c r="E1188" s="7" t="n">
        <v>-7.8</v>
      </c>
      <c r="F1188" s="8" t="s">
        <v>9</v>
      </c>
      <c r="G1188" s="9" t="s">
        <v>977</v>
      </c>
      <c r="H1188" s="10" t="n">
        <f aca="false">H1187+E1188</f>
        <v>186.16</v>
      </c>
    </row>
    <row r="1189" customFormat="false" ht="15" hidden="false" customHeight="true" outlineLevel="0" collapsed="false">
      <c r="A1189" s="4" t="n">
        <v>16</v>
      </c>
      <c r="B1189" s="5" t="n">
        <v>45964</v>
      </c>
      <c r="C1189" s="6" t="n">
        <v>27</v>
      </c>
      <c r="D1189" s="6" t="n">
        <v>16.5</v>
      </c>
      <c r="E1189" s="7" t="n">
        <v>-10.5</v>
      </c>
      <c r="F1189" s="8" t="s">
        <v>9</v>
      </c>
      <c r="G1189" s="9" t="s">
        <v>978</v>
      </c>
      <c r="H1189" s="10" t="n">
        <f aca="false">H1188+E1189</f>
        <v>175.66</v>
      </c>
    </row>
    <row r="1190" customFormat="false" ht="27.75" hidden="false" customHeight="true" outlineLevel="0" collapsed="false">
      <c r="A1190" s="11" t="n">
        <v>17</v>
      </c>
      <c r="B1190" s="12" t="n">
        <v>45965</v>
      </c>
      <c r="C1190" s="13" t="n">
        <v>29.5</v>
      </c>
      <c r="D1190" s="13" t="n">
        <v>45.7</v>
      </c>
      <c r="E1190" s="14" t="n">
        <v>16.2</v>
      </c>
      <c r="F1190" s="15" t="s">
        <v>10</v>
      </c>
      <c r="G1190" s="16" t="s">
        <v>979</v>
      </c>
      <c r="H1190" s="17" t="n">
        <f aca="false">H1189+E1190</f>
        <v>191.86</v>
      </c>
    </row>
    <row r="1191" customFormat="false" ht="15" hidden="false" customHeight="true" outlineLevel="0" collapsed="false">
      <c r="A1191" s="11" t="n">
        <v>18</v>
      </c>
      <c r="B1191" s="12" t="n">
        <v>45966</v>
      </c>
      <c r="C1191" s="13" t="n">
        <v>23</v>
      </c>
      <c r="D1191" s="13" t="n">
        <v>24</v>
      </c>
      <c r="E1191" s="14" t="n">
        <v>1</v>
      </c>
      <c r="F1191" s="15" t="s">
        <v>10</v>
      </c>
      <c r="G1191" s="16" t="s">
        <v>980</v>
      </c>
      <c r="H1191" s="17" t="n">
        <f aca="false">H1190+E1191</f>
        <v>192.86</v>
      </c>
    </row>
    <row r="1192" customFormat="false" ht="27.75" hidden="false" customHeight="true" outlineLevel="0" collapsed="false">
      <c r="A1192" s="11" t="n">
        <v>19</v>
      </c>
      <c r="B1192" s="12" t="n">
        <v>45967</v>
      </c>
      <c r="C1192" s="13" t="n">
        <v>34.5</v>
      </c>
      <c r="D1192" s="13" t="n">
        <v>62.9</v>
      </c>
      <c r="E1192" s="14" t="n">
        <v>28.4</v>
      </c>
      <c r="F1192" s="15" t="s">
        <v>10</v>
      </c>
      <c r="G1192" s="16" t="s">
        <v>981</v>
      </c>
      <c r="H1192" s="17" t="n">
        <f aca="false">H1191+E1192</f>
        <v>221.26</v>
      </c>
    </row>
    <row r="1193" customFormat="false" ht="15" hidden="false" customHeight="true" outlineLevel="0" collapsed="false">
      <c r="A1193" s="11" t="n">
        <v>20</v>
      </c>
      <c r="B1193" s="12" t="n">
        <v>45968</v>
      </c>
      <c r="C1193" s="13" t="n">
        <v>9.5</v>
      </c>
      <c r="D1193" s="13" t="n">
        <v>27.38</v>
      </c>
      <c r="E1193" s="14" t="n">
        <v>17.88</v>
      </c>
      <c r="F1193" s="15" t="s">
        <v>10</v>
      </c>
      <c r="G1193" s="16"/>
      <c r="H1193" s="17" t="n">
        <f aca="false">H1192+E1193</f>
        <v>239.14</v>
      </c>
    </row>
    <row r="1194" customFormat="false" ht="15" hidden="false" customHeight="true" outlineLevel="0" collapsed="false">
      <c r="A1194" s="4" t="n">
        <v>21</v>
      </c>
      <c r="B1194" s="5" t="n">
        <v>45969</v>
      </c>
      <c r="C1194" s="6" t="n">
        <v>42.5</v>
      </c>
      <c r="D1194" s="6" t="n">
        <v>24</v>
      </c>
      <c r="E1194" s="7" t="n">
        <v>-18.5</v>
      </c>
      <c r="F1194" s="8" t="s">
        <v>9</v>
      </c>
      <c r="G1194" s="9" t="s">
        <v>982</v>
      </c>
      <c r="H1194" s="10" t="n">
        <f aca="false">H1193+E1194</f>
        <v>220.64</v>
      </c>
    </row>
    <row r="1195" customFormat="false" ht="15" hidden="false" customHeight="true" outlineLevel="0" collapsed="false">
      <c r="A1195" s="4" t="n">
        <v>22</v>
      </c>
      <c r="B1195" s="5" t="n">
        <v>45970</v>
      </c>
      <c r="C1195" s="6" t="n">
        <v>28</v>
      </c>
      <c r="D1195" s="6" t="n">
        <v>0</v>
      </c>
      <c r="E1195" s="7" t="n">
        <v>-28</v>
      </c>
      <c r="F1195" s="8" t="s">
        <v>9</v>
      </c>
      <c r="G1195" s="9"/>
      <c r="H1195" s="10" t="n">
        <f aca="false">H1194+E1195</f>
        <v>192.64</v>
      </c>
    </row>
    <row r="1196" customFormat="false" ht="15" hidden="false" customHeight="true" outlineLevel="0" collapsed="false">
      <c r="A1196" s="4" t="n">
        <v>23</v>
      </c>
      <c r="B1196" s="5" t="n">
        <v>45971</v>
      </c>
      <c r="C1196" s="6" t="n">
        <v>26</v>
      </c>
      <c r="D1196" s="6" t="n">
        <v>25.8</v>
      </c>
      <c r="E1196" s="7" t="n">
        <v>-0.2</v>
      </c>
      <c r="F1196" s="8" t="s">
        <v>9</v>
      </c>
      <c r="G1196" s="9" t="s">
        <v>983</v>
      </c>
      <c r="H1196" s="10" t="n">
        <f aca="false">H1195+E1196</f>
        <v>192.44</v>
      </c>
    </row>
    <row r="1197" customFormat="false" ht="27.75" hidden="false" customHeight="true" outlineLevel="0" collapsed="false">
      <c r="A1197" s="11" t="n">
        <v>24</v>
      </c>
      <c r="B1197" s="12" t="n">
        <v>45972</v>
      </c>
      <c r="C1197" s="13" t="n">
        <v>31</v>
      </c>
      <c r="D1197" s="13" t="n">
        <v>54.15</v>
      </c>
      <c r="E1197" s="14" t="n">
        <v>23.15</v>
      </c>
      <c r="F1197" s="15" t="s">
        <v>10</v>
      </c>
      <c r="G1197" s="16" t="s">
        <v>984</v>
      </c>
      <c r="H1197" s="17" t="n">
        <f aca="false">H1196+E1197</f>
        <v>215.59</v>
      </c>
    </row>
    <row r="1198" customFormat="false" ht="15" hidden="false" customHeight="true" outlineLevel="0" collapsed="false">
      <c r="A1198" s="4" t="n">
        <v>25</v>
      </c>
      <c r="B1198" s="5" t="n">
        <v>45973</v>
      </c>
      <c r="C1198" s="6" t="n">
        <v>21</v>
      </c>
      <c r="D1198" s="6" t="n">
        <v>12.3</v>
      </c>
      <c r="E1198" s="7" t="n">
        <v>-8.7</v>
      </c>
      <c r="F1198" s="8" t="s">
        <v>9</v>
      </c>
      <c r="G1198" s="9" t="s">
        <v>985</v>
      </c>
      <c r="H1198" s="10" t="n">
        <f aca="false">H1197+E1198</f>
        <v>206.89</v>
      </c>
    </row>
    <row r="1199" customFormat="false" ht="15" hidden="false" customHeight="true" outlineLevel="0" collapsed="false">
      <c r="A1199" s="11" t="n">
        <v>26</v>
      </c>
      <c r="B1199" s="12" t="n">
        <v>45974</v>
      </c>
      <c r="C1199" s="13" t="n">
        <v>38</v>
      </c>
      <c r="D1199" s="13" t="n">
        <v>48.6</v>
      </c>
      <c r="E1199" s="14" t="n">
        <v>10.6</v>
      </c>
      <c r="F1199" s="15" t="s">
        <v>10</v>
      </c>
      <c r="G1199" s="16" t="s">
        <v>986</v>
      </c>
      <c r="H1199" s="17" t="n">
        <f aca="false">H1198+E1199</f>
        <v>217.49</v>
      </c>
    </row>
    <row r="1200" customFormat="false" ht="15" hidden="false" customHeight="true" outlineLevel="0" collapsed="false">
      <c r="A1200" s="4" t="n">
        <v>27</v>
      </c>
      <c r="B1200" s="5" t="n">
        <v>45975</v>
      </c>
      <c r="C1200" s="6" t="n">
        <v>11</v>
      </c>
      <c r="D1200" s="6" t="n">
        <v>10.2</v>
      </c>
      <c r="E1200" s="7" t="n">
        <v>-0.8</v>
      </c>
      <c r="F1200" s="8" t="s">
        <v>9</v>
      </c>
      <c r="G1200" s="9" t="s">
        <v>987</v>
      </c>
      <c r="H1200" s="10" t="n">
        <f aca="false">H1199+E1200</f>
        <v>216.69</v>
      </c>
    </row>
    <row r="1201" customFormat="false" ht="27.75" hidden="false" customHeight="true" outlineLevel="0" collapsed="false">
      <c r="A1201" s="11" t="n">
        <v>28</v>
      </c>
      <c r="B1201" s="12" t="n">
        <v>45976</v>
      </c>
      <c r="C1201" s="13" t="n">
        <v>29</v>
      </c>
      <c r="D1201" s="13" t="n">
        <v>85.15</v>
      </c>
      <c r="E1201" s="14" t="n">
        <v>56.15</v>
      </c>
      <c r="F1201" s="15" t="s">
        <v>10</v>
      </c>
      <c r="G1201" s="16" t="s">
        <v>988</v>
      </c>
      <c r="H1201" s="17" t="n">
        <f aca="false">H1200+E1201</f>
        <v>272.84</v>
      </c>
    </row>
    <row r="1202" customFormat="false" ht="15" hidden="false" customHeight="true" outlineLevel="0" collapsed="false">
      <c r="A1202" s="4" t="n">
        <v>29</v>
      </c>
      <c r="B1202" s="5" t="n">
        <v>45977</v>
      </c>
      <c r="C1202" s="6" t="n">
        <v>17</v>
      </c>
      <c r="D1202" s="6" t="n">
        <v>12.8</v>
      </c>
      <c r="E1202" s="7" t="n">
        <v>-4.2</v>
      </c>
      <c r="F1202" s="8" t="s">
        <v>9</v>
      </c>
      <c r="G1202" s="9" t="s">
        <v>989</v>
      </c>
      <c r="H1202" s="10" t="n">
        <f aca="false">H1201+E1202</f>
        <v>268.64</v>
      </c>
    </row>
    <row r="1203" customFormat="false" ht="15" hidden="false" customHeight="true" outlineLevel="0" collapsed="false">
      <c r="A1203" s="4" t="n">
        <v>30</v>
      </c>
      <c r="B1203" s="5" t="n">
        <v>45978</v>
      </c>
      <c r="C1203" s="6" t="n">
        <v>28</v>
      </c>
      <c r="D1203" s="6" t="n">
        <v>13.5</v>
      </c>
      <c r="E1203" s="7" t="n">
        <v>-14.5</v>
      </c>
      <c r="F1203" s="8" t="s">
        <v>9</v>
      </c>
      <c r="G1203" s="9" t="s">
        <v>990</v>
      </c>
      <c r="H1203" s="10" t="n">
        <f aca="false">H1202+E1203</f>
        <v>254.14</v>
      </c>
    </row>
    <row r="1204" customFormat="false" ht="15" hidden="false" customHeight="true" outlineLevel="0" collapsed="false">
      <c r="A1204" s="4" t="n">
        <v>31</v>
      </c>
      <c r="B1204" s="5" t="n">
        <v>45979</v>
      </c>
      <c r="C1204" s="6" t="n">
        <v>30</v>
      </c>
      <c r="D1204" s="6" t="n">
        <v>21.15</v>
      </c>
      <c r="E1204" s="7" t="n">
        <v>-8.85</v>
      </c>
      <c r="F1204" s="8" t="s">
        <v>9</v>
      </c>
      <c r="G1204" s="9" t="s">
        <v>991</v>
      </c>
      <c r="H1204" s="10" t="n">
        <f aca="false">H1203+E1204</f>
        <v>245.29</v>
      </c>
    </row>
    <row r="1205" customFormat="false" ht="15" hidden="false" customHeight="true" outlineLevel="0" collapsed="false">
      <c r="A1205" s="4" t="n">
        <v>32</v>
      </c>
      <c r="B1205" s="5" t="n">
        <v>45980</v>
      </c>
      <c r="C1205" s="6" t="n">
        <v>22</v>
      </c>
      <c r="D1205" s="6" t="n">
        <v>13.2</v>
      </c>
      <c r="E1205" s="7" t="n">
        <v>-8.8</v>
      </c>
      <c r="F1205" s="8" t="s">
        <v>9</v>
      </c>
      <c r="G1205" s="9" t="s">
        <v>992</v>
      </c>
      <c r="H1205" s="10" t="n">
        <f aca="false">H1204+E1205</f>
        <v>236.49</v>
      </c>
    </row>
    <row r="1206" customFormat="false" ht="15" hidden="false" customHeight="true" outlineLevel="0" collapsed="false">
      <c r="A1206" s="11" t="n">
        <v>33</v>
      </c>
      <c r="B1206" s="12" t="n">
        <v>45981</v>
      </c>
      <c r="C1206" s="13" t="n">
        <v>31</v>
      </c>
      <c r="D1206" s="13" t="n">
        <v>48.75</v>
      </c>
      <c r="E1206" s="14" t="n">
        <v>17.75</v>
      </c>
      <c r="F1206" s="15" t="s">
        <v>10</v>
      </c>
      <c r="G1206" s="16" t="s">
        <v>993</v>
      </c>
      <c r="H1206" s="17" t="n">
        <f aca="false">H1205+E1206</f>
        <v>254.24</v>
      </c>
    </row>
    <row r="1207" customFormat="false" ht="15" hidden="false" customHeight="true" outlineLevel="0" collapsed="false">
      <c r="A1207" s="4" t="n">
        <v>34</v>
      </c>
      <c r="B1207" s="5" t="n">
        <v>45982</v>
      </c>
      <c r="C1207" s="6" t="n">
        <v>15</v>
      </c>
      <c r="D1207" s="6" t="n">
        <v>0</v>
      </c>
      <c r="E1207" s="7" t="n">
        <v>-15</v>
      </c>
      <c r="F1207" s="8" t="s">
        <v>9</v>
      </c>
      <c r="G1207" s="9"/>
      <c r="H1207" s="10" t="n">
        <f aca="false">H1206+E1207</f>
        <v>239.24</v>
      </c>
    </row>
    <row r="1208" customFormat="false" ht="15" hidden="false" customHeight="true" outlineLevel="0" collapsed="false">
      <c r="A1208" s="4" t="n">
        <v>35</v>
      </c>
      <c r="B1208" s="5" t="n">
        <v>45983</v>
      </c>
      <c r="C1208" s="6" t="n">
        <v>31</v>
      </c>
      <c r="D1208" s="6" t="n">
        <v>18.75</v>
      </c>
      <c r="E1208" s="7" t="n">
        <v>-12.25</v>
      </c>
      <c r="F1208" s="8" t="s">
        <v>9</v>
      </c>
      <c r="G1208" s="9"/>
      <c r="H1208" s="10" t="n">
        <f aca="false">H1207+E1208</f>
        <v>226.99</v>
      </c>
    </row>
    <row r="1209" customFormat="false" ht="15" hidden="false" customHeight="true" outlineLevel="0" collapsed="false">
      <c r="A1209" s="4" t="n">
        <v>36</v>
      </c>
      <c r="B1209" s="5" t="n">
        <v>45984</v>
      </c>
      <c r="C1209" s="6" t="n">
        <v>25</v>
      </c>
      <c r="D1209" s="6" t="n">
        <v>12.3</v>
      </c>
      <c r="E1209" s="7" t="n">
        <v>-12.7</v>
      </c>
      <c r="F1209" s="8" t="s">
        <v>9</v>
      </c>
      <c r="G1209" s="9" t="s">
        <v>994</v>
      </c>
      <c r="H1209" s="10" t="n">
        <f aca="false">H1208+E1209</f>
        <v>214.29</v>
      </c>
    </row>
    <row r="1210" customFormat="false" ht="15" hidden="false" customHeight="true" outlineLevel="0" collapsed="false">
      <c r="A1210" s="4" t="n">
        <v>37</v>
      </c>
      <c r="B1210" s="5" t="n">
        <v>45985</v>
      </c>
      <c r="C1210" s="6" t="n">
        <v>26</v>
      </c>
      <c r="D1210" s="6" t="n">
        <v>0</v>
      </c>
      <c r="E1210" s="7" t="n">
        <v>-26</v>
      </c>
      <c r="F1210" s="8" t="s">
        <v>9</v>
      </c>
      <c r="G1210" s="9"/>
      <c r="H1210" s="10" t="n">
        <f aca="false">H1209+E1210</f>
        <v>188.29</v>
      </c>
    </row>
    <row r="1211" customFormat="false" ht="15" hidden="false" customHeight="true" outlineLevel="0" collapsed="false">
      <c r="A1211" s="11" t="n">
        <v>38</v>
      </c>
      <c r="B1211" s="12" t="n">
        <v>45986</v>
      </c>
      <c r="C1211" s="13" t="n">
        <v>35</v>
      </c>
      <c r="D1211" s="13" t="n">
        <v>35.25</v>
      </c>
      <c r="E1211" s="14" t="n">
        <v>0.25</v>
      </c>
      <c r="F1211" s="15" t="s">
        <v>10</v>
      </c>
      <c r="G1211" s="16" t="s">
        <v>995</v>
      </c>
      <c r="H1211" s="17" t="n">
        <f aca="false">H1210+E1211</f>
        <v>188.54</v>
      </c>
    </row>
    <row r="1212" customFormat="false" ht="15" hidden="false" customHeight="true" outlineLevel="0" collapsed="false">
      <c r="A1212" s="11" t="n">
        <v>39</v>
      </c>
      <c r="B1212" s="12" t="n">
        <v>45987</v>
      </c>
      <c r="C1212" s="13" t="n">
        <v>11</v>
      </c>
      <c r="D1212" s="13" t="n">
        <v>19.95</v>
      </c>
      <c r="E1212" s="14" t="n">
        <v>8.95</v>
      </c>
      <c r="F1212" s="15" t="s">
        <v>10</v>
      </c>
      <c r="G1212" s="16" t="s">
        <v>996</v>
      </c>
      <c r="H1212" s="17" t="n">
        <f aca="false">H1211+E1212</f>
        <v>197.49</v>
      </c>
    </row>
    <row r="1213" customFormat="false" ht="15" hidden="false" customHeight="true" outlineLevel="0" collapsed="false">
      <c r="A1213" s="11" t="n">
        <v>40</v>
      </c>
      <c r="B1213" s="12" t="n">
        <v>45988</v>
      </c>
      <c r="C1213" s="13" t="n">
        <v>31</v>
      </c>
      <c r="D1213" s="13" t="n">
        <v>31.5</v>
      </c>
      <c r="E1213" s="14" t="n">
        <v>0.5</v>
      </c>
      <c r="F1213" s="15" t="s">
        <v>10</v>
      </c>
      <c r="G1213" s="16" t="s">
        <v>997</v>
      </c>
      <c r="H1213" s="17" t="n">
        <f aca="false">H1212+E1213</f>
        <v>197.99</v>
      </c>
    </row>
    <row r="1214" customFormat="false" ht="15" hidden="false" customHeight="true" outlineLevel="0" collapsed="false">
      <c r="A1214" s="11" t="n">
        <v>41</v>
      </c>
      <c r="B1214" s="12" t="n">
        <v>45990</v>
      </c>
      <c r="C1214" s="13" t="n">
        <v>39</v>
      </c>
      <c r="D1214" s="13" t="n">
        <v>41.55</v>
      </c>
      <c r="E1214" s="14" t="n">
        <v>2.55</v>
      </c>
      <c r="F1214" s="15" t="s">
        <v>10</v>
      </c>
      <c r="G1214" s="16" t="s">
        <v>998</v>
      </c>
      <c r="H1214" s="17" t="n">
        <f aca="false">H1213+E1214</f>
        <v>200.54</v>
      </c>
    </row>
    <row r="1215" customFormat="false" ht="15" hidden="false" customHeight="true" outlineLevel="0" collapsed="false">
      <c r="A1215" s="4" t="n">
        <v>42</v>
      </c>
      <c r="B1215" s="5" t="n">
        <v>45991</v>
      </c>
      <c r="C1215" s="6" t="n">
        <v>26</v>
      </c>
      <c r="D1215" s="6" t="n">
        <v>0</v>
      </c>
      <c r="E1215" s="7" t="n">
        <v>-26</v>
      </c>
      <c r="F1215" s="8" t="s">
        <v>9</v>
      </c>
      <c r="G1215" s="9"/>
      <c r="H1215" s="10" t="n">
        <f aca="false">H1214+E1215</f>
        <v>174.54</v>
      </c>
    </row>
    <row r="1216" customFormat="false" ht="15" hidden="false" customHeight="true" outlineLevel="0" collapsed="false">
      <c r="A1216" s="11" t="n">
        <v>43</v>
      </c>
      <c r="B1216" s="12" t="n">
        <v>45992</v>
      </c>
      <c r="C1216" s="13" t="n">
        <v>30</v>
      </c>
      <c r="D1216" s="13" t="n">
        <v>73.5</v>
      </c>
      <c r="E1216" s="14" t="n">
        <v>43.5</v>
      </c>
      <c r="F1216" s="15" t="s">
        <v>10</v>
      </c>
      <c r="G1216" s="16" t="s">
        <v>999</v>
      </c>
      <c r="H1216" s="17" t="n">
        <f aca="false">H1215+E1216</f>
        <v>218.04</v>
      </c>
    </row>
    <row r="1217" customFormat="false" ht="27.75" hidden="false" customHeight="true" outlineLevel="0" collapsed="false">
      <c r="A1217" s="11" t="n">
        <v>44</v>
      </c>
      <c r="B1217" s="12" t="n">
        <v>45993</v>
      </c>
      <c r="C1217" s="13" t="n">
        <v>32</v>
      </c>
      <c r="D1217" s="13" t="n">
        <v>82.65</v>
      </c>
      <c r="E1217" s="14" t="n">
        <v>50.65</v>
      </c>
      <c r="F1217" s="15" t="s">
        <v>10</v>
      </c>
      <c r="G1217" s="16" t="s">
        <v>1000</v>
      </c>
      <c r="H1217" s="17" t="n">
        <f aca="false">H1216+E1217</f>
        <v>268.69</v>
      </c>
    </row>
    <row r="1218" customFormat="false" ht="15" hidden="false" customHeight="true" outlineLevel="0" collapsed="false">
      <c r="A1218" s="4" t="n">
        <v>45</v>
      </c>
      <c r="B1218" s="5" t="n">
        <v>45994</v>
      </c>
      <c r="C1218" s="6" t="n">
        <v>20</v>
      </c>
      <c r="D1218" s="6" t="n">
        <v>10.8</v>
      </c>
      <c r="E1218" s="7" t="n">
        <v>-9.2</v>
      </c>
      <c r="F1218" s="8" t="s">
        <v>9</v>
      </c>
      <c r="G1218" s="9" t="s">
        <v>1001</v>
      </c>
      <c r="H1218" s="10" t="n">
        <f aca="false">H1217+E1218</f>
        <v>259.49</v>
      </c>
    </row>
    <row r="1219" customFormat="false" ht="15" hidden="false" customHeight="true" outlineLevel="0" collapsed="false">
      <c r="A1219" s="4" t="n">
        <v>46</v>
      </c>
      <c r="B1219" s="5" t="n">
        <v>45995</v>
      </c>
      <c r="C1219" s="6" t="n">
        <v>28</v>
      </c>
      <c r="D1219" s="6" t="n">
        <v>0</v>
      </c>
      <c r="E1219" s="7" t="n">
        <v>-28</v>
      </c>
      <c r="F1219" s="8" t="s">
        <v>9</v>
      </c>
      <c r="G1219" s="9"/>
      <c r="H1219" s="10" t="n">
        <f aca="false">H1218+E1219</f>
        <v>231.49</v>
      </c>
    </row>
    <row r="1220" customFormat="false" ht="15" hidden="false" customHeight="true" outlineLevel="0" collapsed="false">
      <c r="A1220" s="11" t="n">
        <v>47</v>
      </c>
      <c r="B1220" s="12" t="n">
        <v>45996</v>
      </c>
      <c r="C1220" s="13" t="n">
        <v>18</v>
      </c>
      <c r="D1220" s="13" t="n">
        <v>24.8</v>
      </c>
      <c r="E1220" s="14" t="n">
        <v>6.8</v>
      </c>
      <c r="F1220" s="15" t="s">
        <v>10</v>
      </c>
      <c r="G1220" s="16" t="s">
        <v>1002</v>
      </c>
      <c r="H1220" s="17" t="n">
        <f aca="false">H1219+E1220</f>
        <v>238.29</v>
      </c>
    </row>
    <row r="1221" customFormat="false" ht="27.75" hidden="false" customHeight="true" outlineLevel="0" collapsed="false">
      <c r="A1221" s="11" t="n">
        <v>48</v>
      </c>
      <c r="B1221" s="12" t="n">
        <v>45997</v>
      </c>
      <c r="C1221" s="13" t="n">
        <v>42</v>
      </c>
      <c r="D1221" s="13" t="n">
        <v>91.65</v>
      </c>
      <c r="E1221" s="14" t="n">
        <v>49.65</v>
      </c>
      <c r="F1221" s="15" t="s">
        <v>10</v>
      </c>
      <c r="G1221" s="16" t="s">
        <v>1003</v>
      </c>
      <c r="H1221" s="17" t="n">
        <f aca="false">H1220+E1221</f>
        <v>287.94</v>
      </c>
    </row>
    <row r="1222" customFormat="false" ht="15" hidden="false" customHeight="true" outlineLevel="0" collapsed="false">
      <c r="A1222" s="4" t="n">
        <v>49</v>
      </c>
      <c r="B1222" s="5" t="n">
        <v>45998</v>
      </c>
      <c r="C1222" s="6" t="n">
        <v>24.5</v>
      </c>
      <c r="D1222" s="6" t="n">
        <v>9.9</v>
      </c>
      <c r="E1222" s="7" t="n">
        <v>-14.6</v>
      </c>
      <c r="F1222" s="8" t="s">
        <v>9</v>
      </c>
      <c r="G1222" s="9"/>
      <c r="H1222" s="10" t="n">
        <f aca="false">H1221+E1222</f>
        <v>273.34</v>
      </c>
    </row>
    <row r="1223" customFormat="false" ht="15" hidden="false" customHeight="true" outlineLevel="0" collapsed="false">
      <c r="A1223" s="4" t="n">
        <v>50</v>
      </c>
      <c r="B1223" s="5" t="n">
        <v>45999</v>
      </c>
      <c r="C1223" s="6" t="n">
        <v>25</v>
      </c>
      <c r="D1223" s="6" t="n">
        <v>16.5</v>
      </c>
      <c r="E1223" s="7" t="n">
        <v>-8.5</v>
      </c>
      <c r="F1223" s="8" t="s">
        <v>9</v>
      </c>
      <c r="G1223" s="9"/>
      <c r="H1223" s="10" t="n">
        <f aca="false">H1222+E1223</f>
        <v>264.84</v>
      </c>
    </row>
    <row r="1224" customFormat="false" ht="15" hidden="false" customHeight="true" outlineLevel="0" collapsed="false">
      <c r="A1224" s="4" t="n">
        <v>51</v>
      </c>
      <c r="B1224" s="5" t="n">
        <v>46000</v>
      </c>
      <c r="C1224" s="6" t="n">
        <v>11</v>
      </c>
      <c r="D1224" s="6" t="n">
        <v>9.75</v>
      </c>
      <c r="E1224" s="7" t="n">
        <v>-1.25</v>
      </c>
      <c r="F1224" s="8" t="s">
        <v>9</v>
      </c>
      <c r="G1224" s="9" t="s">
        <v>1004</v>
      </c>
      <c r="H1224" s="10" t="n">
        <f aca="false">H1223+E1224</f>
        <v>263.59</v>
      </c>
    </row>
    <row r="1225" customFormat="false" ht="15" hidden="false" customHeight="true" outlineLevel="0" collapsed="false">
      <c r="A1225" s="4" t="n">
        <v>52</v>
      </c>
      <c r="B1225" s="5" t="n">
        <v>46001</v>
      </c>
      <c r="C1225" s="6" t="n">
        <v>8</v>
      </c>
      <c r="D1225" s="6" t="n">
        <v>0</v>
      </c>
      <c r="E1225" s="7" t="n">
        <v>-8</v>
      </c>
      <c r="F1225" s="8" t="s">
        <v>9</v>
      </c>
      <c r="G1225" s="9"/>
      <c r="H1225" s="10" t="n">
        <f aca="false">H1224+E1225</f>
        <v>255.59</v>
      </c>
    </row>
    <row r="1226" customFormat="false" ht="15" hidden="false" customHeight="true" outlineLevel="0" collapsed="false">
      <c r="A1226" s="4" t="n">
        <v>53</v>
      </c>
      <c r="B1226" s="5" t="n">
        <v>46002</v>
      </c>
      <c r="C1226" s="6" t="n">
        <v>18.5</v>
      </c>
      <c r="D1226" s="6" t="n">
        <v>13.8</v>
      </c>
      <c r="E1226" s="7" t="n">
        <v>-4.7</v>
      </c>
      <c r="F1226" s="8" t="s">
        <v>9</v>
      </c>
      <c r="G1226" s="9"/>
      <c r="H1226" s="10" t="n">
        <f aca="false">H1225+E1226</f>
        <v>250.89</v>
      </c>
    </row>
    <row r="1227" customFormat="false" ht="15" hidden="false" customHeight="true" outlineLevel="0" collapsed="false">
      <c r="A1227" s="11" t="n">
        <v>54</v>
      </c>
      <c r="B1227" s="12" t="n">
        <v>46003</v>
      </c>
      <c r="C1227" s="13" t="n">
        <v>16</v>
      </c>
      <c r="D1227" s="13" t="n">
        <v>18.4</v>
      </c>
      <c r="E1227" s="14" t="n">
        <v>2.4</v>
      </c>
      <c r="F1227" s="15" t="s">
        <v>10</v>
      </c>
      <c r="G1227" s="16"/>
      <c r="H1227" s="17" t="n">
        <f aca="false">H1226+E1227</f>
        <v>253.29</v>
      </c>
    </row>
    <row r="1228" customFormat="false" ht="15" hidden="false" customHeight="true" outlineLevel="0" collapsed="false">
      <c r="A1228" s="11" t="n">
        <v>55</v>
      </c>
      <c r="B1228" s="12" t="n">
        <v>46004</v>
      </c>
      <c r="C1228" s="13" t="n">
        <v>27</v>
      </c>
      <c r="D1228" s="13" t="n">
        <v>29.7</v>
      </c>
      <c r="E1228" s="14" t="n">
        <v>2.7</v>
      </c>
      <c r="F1228" s="15" t="s">
        <v>10</v>
      </c>
      <c r="G1228" s="16" t="s">
        <v>1005</v>
      </c>
      <c r="H1228" s="17" t="n">
        <f aca="false">H1227+E1228</f>
        <v>255.99</v>
      </c>
    </row>
    <row r="1229" customFormat="false" ht="15" hidden="false" customHeight="true" outlineLevel="0" collapsed="false">
      <c r="A1229" s="4" t="n">
        <v>56</v>
      </c>
      <c r="B1229" s="5" t="n">
        <v>46005</v>
      </c>
      <c r="C1229" s="6" t="n">
        <v>18.5</v>
      </c>
      <c r="D1229" s="6" t="n">
        <v>0</v>
      </c>
      <c r="E1229" s="7" t="n">
        <v>-18.5</v>
      </c>
      <c r="F1229" s="8" t="s">
        <v>9</v>
      </c>
      <c r="G1229" s="9"/>
      <c r="H1229" s="10" t="n">
        <f aca="false">H1228+E1229</f>
        <v>237.49</v>
      </c>
    </row>
    <row r="1230" customFormat="false" ht="15" hidden="false" customHeight="true" outlineLevel="0" collapsed="false">
      <c r="A1230" s="4" t="n">
        <v>57</v>
      </c>
      <c r="B1230" s="5" t="n">
        <v>46006</v>
      </c>
      <c r="C1230" s="6" t="n">
        <v>31</v>
      </c>
      <c r="D1230" s="6" t="n">
        <v>9.9</v>
      </c>
      <c r="E1230" s="7" t="n">
        <v>-21.1</v>
      </c>
      <c r="F1230" s="8" t="s">
        <v>9</v>
      </c>
      <c r="G1230" s="9"/>
      <c r="H1230" s="10" t="n">
        <f aca="false">H1229+E1230</f>
        <v>216.39</v>
      </c>
    </row>
    <row r="1231" customFormat="false" ht="15" hidden="false" customHeight="true" outlineLevel="0" collapsed="false">
      <c r="A1231" s="11" t="n">
        <v>58</v>
      </c>
      <c r="B1231" s="12" t="n">
        <v>46007</v>
      </c>
      <c r="C1231" s="13" t="n">
        <v>18</v>
      </c>
      <c r="D1231" s="13" t="n">
        <v>30.75</v>
      </c>
      <c r="E1231" s="14" t="n">
        <v>12.75</v>
      </c>
      <c r="F1231" s="15" t="s">
        <v>10</v>
      </c>
      <c r="G1231" s="16"/>
      <c r="H1231" s="17" t="n">
        <f aca="false">H1230+E1231</f>
        <v>229.14</v>
      </c>
    </row>
    <row r="1232" customFormat="false" ht="15" hidden="false" customHeight="true" outlineLevel="0" collapsed="false">
      <c r="A1232" s="4" t="n">
        <v>59</v>
      </c>
      <c r="B1232" s="5" t="n">
        <v>46008</v>
      </c>
      <c r="C1232" s="6" t="n">
        <v>18.5</v>
      </c>
      <c r="D1232" s="6" t="n">
        <v>11.6</v>
      </c>
      <c r="E1232" s="7" t="n">
        <v>-6.9</v>
      </c>
      <c r="F1232" s="8" t="s">
        <v>9</v>
      </c>
      <c r="G1232" s="9"/>
      <c r="H1232" s="10" t="n">
        <f aca="false">H1231+E1232</f>
        <v>222.24</v>
      </c>
    </row>
    <row r="1233" customFormat="false" ht="15" hidden="false" customHeight="true" outlineLevel="0" collapsed="false">
      <c r="A1233" s="11" t="n">
        <v>60</v>
      </c>
      <c r="B1233" s="12" t="n">
        <v>46009</v>
      </c>
      <c r="C1233" s="13" t="n">
        <v>8</v>
      </c>
      <c r="D1233" s="13" t="n">
        <v>18.4</v>
      </c>
      <c r="E1233" s="14" t="n">
        <v>10.4</v>
      </c>
      <c r="F1233" s="15" t="s">
        <v>10</v>
      </c>
      <c r="G1233" s="16"/>
      <c r="H1233" s="17" t="n">
        <f aca="false">H1232+E1233</f>
        <v>232.64</v>
      </c>
    </row>
    <row r="1234" customFormat="false" ht="15" hidden="false" customHeight="true" outlineLevel="0" collapsed="false">
      <c r="A1234" s="4" t="n">
        <v>61</v>
      </c>
      <c r="B1234" s="5" t="n">
        <v>46010</v>
      </c>
      <c r="C1234" s="6" t="n">
        <v>38.5</v>
      </c>
      <c r="D1234" s="6" t="n">
        <v>30.45</v>
      </c>
      <c r="E1234" s="7" t="n">
        <v>-8.05</v>
      </c>
      <c r="F1234" s="8" t="s">
        <v>9</v>
      </c>
      <c r="G1234" s="9"/>
      <c r="H1234" s="10" t="n">
        <f aca="false">H1233+E1234</f>
        <v>224.59</v>
      </c>
    </row>
    <row r="1235" customFormat="false" ht="15" hidden="false" customHeight="true" outlineLevel="0" collapsed="false">
      <c r="A1235" s="4" t="n">
        <v>62</v>
      </c>
      <c r="B1235" s="5" t="n">
        <v>46011</v>
      </c>
      <c r="C1235" s="6" t="n">
        <v>19</v>
      </c>
      <c r="D1235" s="6" t="n">
        <v>12</v>
      </c>
      <c r="E1235" s="7" t="n">
        <v>-7</v>
      </c>
      <c r="F1235" s="8" t="s">
        <v>9</v>
      </c>
      <c r="G1235" s="9"/>
      <c r="H1235" s="10" t="n">
        <f aca="false">H1234+E1235</f>
        <v>217.59</v>
      </c>
    </row>
    <row r="1236" customFormat="false" ht="15" hidden="false" customHeight="true" outlineLevel="0" collapsed="false">
      <c r="A1236" s="4" t="n">
        <v>63</v>
      </c>
      <c r="B1236" s="5" t="n">
        <v>46012</v>
      </c>
      <c r="C1236" s="6" t="n">
        <v>38</v>
      </c>
      <c r="D1236" s="6" t="n">
        <v>0</v>
      </c>
      <c r="E1236" s="7" t="n">
        <v>-38</v>
      </c>
      <c r="F1236" s="8" t="s">
        <v>9</v>
      </c>
      <c r="G1236" s="9"/>
      <c r="H1236" s="10" t="n">
        <f aca="false">H1235+E1236</f>
        <v>179.59</v>
      </c>
    </row>
    <row r="1237" customFormat="false" ht="15" hidden="false" customHeight="true" outlineLevel="0" collapsed="false">
      <c r="A1237" s="11" t="n">
        <v>64</v>
      </c>
      <c r="B1237" s="12" t="n">
        <v>46013</v>
      </c>
      <c r="C1237" s="13" t="n">
        <v>21</v>
      </c>
      <c r="D1237" s="13" t="n">
        <v>29.85</v>
      </c>
      <c r="E1237" s="14" t="n">
        <v>8.85</v>
      </c>
      <c r="F1237" s="15" t="s">
        <v>10</v>
      </c>
      <c r="G1237" s="16"/>
      <c r="H1237" s="17" t="n">
        <f aca="false">H1236+E1237</f>
        <v>188.44</v>
      </c>
    </row>
    <row r="1238" customFormat="false" ht="15" hidden="false" customHeight="true" outlineLevel="0" collapsed="false">
      <c r="A1238" s="11" t="n">
        <v>65</v>
      </c>
      <c r="B1238" s="12" t="n">
        <v>46014</v>
      </c>
      <c r="C1238" s="13" t="n">
        <v>25.5</v>
      </c>
      <c r="D1238" s="13" t="n">
        <v>76.15</v>
      </c>
      <c r="E1238" s="14" t="n">
        <v>50.65</v>
      </c>
      <c r="F1238" s="15" t="s">
        <v>10</v>
      </c>
      <c r="G1238" s="16" t="s">
        <v>1006</v>
      </c>
      <c r="H1238" s="17" t="n">
        <f aca="false">H1237+E1238</f>
        <v>239.09</v>
      </c>
    </row>
    <row r="1239" customFormat="false" ht="27.75" hidden="false" customHeight="true" outlineLevel="0" collapsed="false">
      <c r="A1239" s="4" t="n">
        <v>66</v>
      </c>
      <c r="B1239" s="5" t="n">
        <v>46015</v>
      </c>
      <c r="C1239" s="6" t="n">
        <v>51</v>
      </c>
      <c r="D1239" s="6" t="n">
        <v>47.44</v>
      </c>
      <c r="E1239" s="7" t="n">
        <v>-3.56</v>
      </c>
      <c r="F1239" s="8" t="s">
        <v>9</v>
      </c>
      <c r="G1239" s="9" t="s">
        <v>1007</v>
      </c>
      <c r="H1239" s="10" t="n">
        <f aca="false">H1238+E1239</f>
        <v>235.53</v>
      </c>
    </row>
    <row r="1240" customFormat="false" ht="15" hidden="false" customHeight="true" outlineLevel="0" collapsed="false">
      <c r="A1240" s="4" t="n">
        <v>67</v>
      </c>
      <c r="B1240" s="5" t="n">
        <v>46017</v>
      </c>
      <c r="C1240" s="6" t="n">
        <v>18</v>
      </c>
      <c r="D1240" s="6" t="n">
        <v>17.7</v>
      </c>
      <c r="E1240" s="7" t="n">
        <v>-0.3</v>
      </c>
      <c r="F1240" s="8" t="s">
        <v>9</v>
      </c>
      <c r="G1240" s="9" t="s">
        <v>1008</v>
      </c>
      <c r="H1240" s="10" t="n">
        <f aca="false">H1239+E1240</f>
        <v>235.23</v>
      </c>
    </row>
    <row r="1241" customFormat="false" ht="15" hidden="false" customHeight="true" outlineLevel="0" collapsed="false">
      <c r="A1241" s="11" t="n">
        <v>68</v>
      </c>
      <c r="B1241" s="12" t="n">
        <v>46018</v>
      </c>
      <c r="C1241" s="13" t="n">
        <v>33</v>
      </c>
      <c r="D1241" s="13" t="n">
        <v>41.4</v>
      </c>
      <c r="E1241" s="14" t="n">
        <v>8.4</v>
      </c>
      <c r="F1241" s="15" t="s">
        <v>10</v>
      </c>
      <c r="G1241" s="16" t="s">
        <v>1009</v>
      </c>
      <c r="H1241" s="17" t="n">
        <f aca="false">H1240+E1241</f>
        <v>243.63</v>
      </c>
    </row>
    <row r="1242" customFormat="false" ht="27.75" hidden="false" customHeight="true" outlineLevel="0" collapsed="false">
      <c r="A1242" s="11" t="n">
        <v>69</v>
      </c>
      <c r="B1242" s="12" t="n">
        <v>46019</v>
      </c>
      <c r="C1242" s="13" t="n">
        <v>31</v>
      </c>
      <c r="D1242" s="13" t="n">
        <v>69.75</v>
      </c>
      <c r="E1242" s="14" t="n">
        <v>38.75</v>
      </c>
      <c r="F1242" s="15" t="s">
        <v>10</v>
      </c>
      <c r="G1242" s="16" t="s">
        <v>1010</v>
      </c>
      <c r="H1242" s="17" t="n">
        <f aca="false">H1241+E1242</f>
        <v>282.38</v>
      </c>
    </row>
    <row r="1243" customFormat="false" ht="15" hidden="false" customHeight="true" outlineLevel="0" collapsed="false">
      <c r="A1243" s="4" t="n">
        <v>70</v>
      </c>
      <c r="B1243" s="5" t="n">
        <v>46020</v>
      </c>
      <c r="C1243" s="6" t="n">
        <v>22.5</v>
      </c>
      <c r="D1243" s="6" t="n">
        <v>0</v>
      </c>
      <c r="E1243" s="7" t="n">
        <v>-22.5</v>
      </c>
      <c r="F1243" s="8" t="s">
        <v>9</v>
      </c>
      <c r="G1243" s="9"/>
      <c r="H1243" s="10" t="n">
        <f aca="false">H1242+E1243</f>
        <v>259.88</v>
      </c>
    </row>
    <row r="1244" customFormat="false" ht="15" hidden="false" customHeight="true" outlineLevel="0" collapsed="false">
      <c r="A1244" s="11" t="n">
        <v>71</v>
      </c>
      <c r="B1244" s="12" t="n">
        <v>46021</v>
      </c>
      <c r="C1244" s="13" t="n">
        <v>41</v>
      </c>
      <c r="D1244" s="13" t="n">
        <v>49.25</v>
      </c>
      <c r="E1244" s="14" t="n">
        <v>8.25</v>
      </c>
      <c r="F1244" s="15" t="s">
        <v>10</v>
      </c>
      <c r="G1244" s="16" t="s">
        <v>1011</v>
      </c>
      <c r="H1244" s="17" t="n">
        <f aca="false">H1243+E1244</f>
        <v>268.13</v>
      </c>
    </row>
    <row r="1245" customFormat="false" ht="15" hidden="false" customHeight="true" outlineLevel="0" collapsed="false">
      <c r="A1245" s="4" t="n">
        <v>72</v>
      </c>
      <c r="B1245" s="5" t="n">
        <v>46022</v>
      </c>
      <c r="C1245" s="6" t="n">
        <v>14.5</v>
      </c>
      <c r="D1245" s="6" t="n">
        <v>14.4</v>
      </c>
      <c r="E1245" s="7" t="n">
        <v>-0.1</v>
      </c>
      <c r="F1245" s="8" t="s">
        <v>9</v>
      </c>
      <c r="G1245" s="9" t="s">
        <v>1012</v>
      </c>
      <c r="H1245" s="10" t="n">
        <f aca="false">H1244+E1245</f>
        <v>268.03</v>
      </c>
    </row>
    <row r="1246" customFormat="false" ht="15" hidden="false" customHeight="true" outlineLevel="0" collapsed="false">
      <c r="A1246" s="11" t="n">
        <v>73</v>
      </c>
      <c r="B1246" s="12" t="n">
        <v>46023</v>
      </c>
      <c r="C1246" s="13" t="n">
        <v>29</v>
      </c>
      <c r="D1246" s="13" t="n">
        <v>50</v>
      </c>
      <c r="E1246" s="14" t="n">
        <v>21</v>
      </c>
      <c r="F1246" s="15" t="s">
        <v>10</v>
      </c>
      <c r="G1246" s="16" t="s">
        <v>1013</v>
      </c>
      <c r="H1246" s="17" t="n">
        <f aca="false">H1245+E1246</f>
        <v>289.03</v>
      </c>
    </row>
    <row r="1247" customFormat="false" ht="15" hidden="false" customHeight="true" outlineLevel="0" collapsed="false">
      <c r="A1247" s="11" t="n">
        <v>74</v>
      </c>
      <c r="B1247" s="12" t="n">
        <v>46024</v>
      </c>
      <c r="C1247" s="13" t="n">
        <v>18</v>
      </c>
      <c r="D1247" s="13" t="n">
        <v>19.5</v>
      </c>
      <c r="E1247" s="14" t="n">
        <v>1.5</v>
      </c>
      <c r="F1247" s="15" t="s">
        <v>10</v>
      </c>
      <c r="G1247" s="16" t="s">
        <v>1014</v>
      </c>
      <c r="H1247" s="17" t="n">
        <f aca="false">H1246+E1247</f>
        <v>290.53</v>
      </c>
    </row>
    <row r="1248" customFormat="false" ht="15" hidden="false" customHeight="true" outlineLevel="0" collapsed="false">
      <c r="A1248" s="4" t="n">
        <v>75</v>
      </c>
      <c r="B1248" s="5" t="n">
        <v>46025</v>
      </c>
      <c r="C1248" s="6" t="n">
        <v>29.5</v>
      </c>
      <c r="D1248" s="6" t="n">
        <v>29.25</v>
      </c>
      <c r="E1248" s="7" t="n">
        <v>-0.25</v>
      </c>
      <c r="F1248" s="8" t="s">
        <v>9</v>
      </c>
      <c r="G1248" s="9" t="s">
        <v>1015</v>
      </c>
      <c r="H1248" s="10" t="n">
        <f aca="false">H1247+E1248</f>
        <v>290.28</v>
      </c>
    </row>
    <row r="1249" customFormat="false" ht="15" hidden="false" customHeight="true" outlineLevel="0" collapsed="false">
      <c r="A1249" s="4" t="n">
        <v>76</v>
      </c>
      <c r="B1249" s="5" t="n">
        <v>46026</v>
      </c>
      <c r="C1249" s="6" t="n">
        <v>27</v>
      </c>
      <c r="D1249" s="6" t="n">
        <v>0</v>
      </c>
      <c r="E1249" s="7" t="n">
        <v>-27</v>
      </c>
      <c r="F1249" s="8" t="s">
        <v>9</v>
      </c>
      <c r="G1249" s="9"/>
      <c r="H1249" s="10" t="n">
        <f aca="false">H1248+E1249</f>
        <v>263.28</v>
      </c>
    </row>
    <row r="1250" customFormat="false" ht="15" hidden="false" customHeight="true" outlineLevel="0" collapsed="false">
      <c r="A1250" s="4" t="n">
        <v>77</v>
      </c>
      <c r="B1250" s="5" t="n">
        <v>46027</v>
      </c>
      <c r="C1250" s="6" t="n">
        <v>24.5</v>
      </c>
      <c r="D1250" s="6" t="n">
        <v>17.6</v>
      </c>
      <c r="E1250" s="7" t="n">
        <v>-6.9</v>
      </c>
      <c r="F1250" s="8" t="s">
        <v>9</v>
      </c>
      <c r="G1250" s="9" t="s">
        <v>1016</v>
      </c>
      <c r="H1250" s="10" t="n">
        <f aca="false">H1249+E1250</f>
        <v>256.38</v>
      </c>
    </row>
    <row r="1251" customFormat="false" ht="27.75" hidden="false" customHeight="true" outlineLevel="0" collapsed="false">
      <c r="A1251" s="11" t="n">
        <v>78</v>
      </c>
      <c r="B1251" s="12" t="n">
        <v>46028</v>
      </c>
      <c r="C1251" s="13" t="n">
        <v>28</v>
      </c>
      <c r="D1251" s="13" t="n">
        <v>49.08</v>
      </c>
      <c r="E1251" s="14" t="n">
        <v>21.08</v>
      </c>
      <c r="F1251" s="15" t="s">
        <v>10</v>
      </c>
      <c r="G1251" s="16" t="s">
        <v>1017</v>
      </c>
      <c r="H1251" s="17" t="n">
        <f aca="false">H1250+E1251</f>
        <v>277.46</v>
      </c>
    </row>
    <row r="1252" customFormat="false" ht="15" hidden="false" customHeight="true" outlineLevel="0" collapsed="false">
      <c r="A1252" s="4" t="n">
        <v>79</v>
      </c>
      <c r="B1252" s="5" t="n">
        <v>46029</v>
      </c>
      <c r="C1252" s="6" t="n">
        <v>21</v>
      </c>
      <c r="D1252" s="6" t="n">
        <v>13.2</v>
      </c>
      <c r="E1252" s="7" t="n">
        <v>-7.8</v>
      </c>
      <c r="F1252" s="8" t="s">
        <v>9</v>
      </c>
      <c r="G1252" s="9" t="s">
        <v>1018</v>
      </c>
      <c r="H1252" s="10" t="n">
        <f aca="false">H1251+E1252</f>
        <v>269.66</v>
      </c>
    </row>
    <row r="1253" customFormat="false" ht="27.75" hidden="false" customHeight="true" outlineLevel="0" collapsed="false">
      <c r="A1253" s="11" t="n">
        <v>80</v>
      </c>
      <c r="B1253" s="12" t="n">
        <v>46030</v>
      </c>
      <c r="C1253" s="13" t="n">
        <v>43</v>
      </c>
      <c r="D1253" s="13" t="n">
        <v>52.5</v>
      </c>
      <c r="E1253" s="14" t="n">
        <v>9.5</v>
      </c>
      <c r="F1253" s="15" t="s">
        <v>10</v>
      </c>
      <c r="G1253" s="16" t="s">
        <v>1019</v>
      </c>
      <c r="H1253" s="17" t="n">
        <f aca="false">H1252+E1253</f>
        <v>279.16</v>
      </c>
    </row>
    <row r="1254" customFormat="false" ht="15" hidden="false" customHeight="true" outlineLevel="0" collapsed="false">
      <c r="A1254" s="4" t="n">
        <v>81</v>
      </c>
      <c r="B1254" s="5" t="n">
        <v>46031</v>
      </c>
      <c r="C1254" s="6" t="n">
        <v>11</v>
      </c>
      <c r="D1254" s="6" t="n">
        <v>0</v>
      </c>
      <c r="E1254" s="7" t="n">
        <v>-11</v>
      </c>
      <c r="F1254" s="8" t="s">
        <v>9</v>
      </c>
      <c r="G1254" s="9"/>
      <c r="H1254" s="10" t="n">
        <f aca="false">H1253+E1254</f>
        <v>268.16</v>
      </c>
    </row>
    <row r="1255" customFormat="false" ht="15" hidden="false" customHeight="true" outlineLevel="0" collapsed="false">
      <c r="A1255" s="4" t="n">
        <v>82</v>
      </c>
      <c r="B1255" s="5" t="n">
        <v>46032</v>
      </c>
      <c r="C1255" s="6" t="n">
        <v>33</v>
      </c>
      <c r="D1255" s="6" t="n">
        <v>29.4</v>
      </c>
      <c r="E1255" s="7" t="n">
        <v>-3.6</v>
      </c>
      <c r="F1255" s="8" t="s">
        <v>9</v>
      </c>
      <c r="G1255" s="9" t="s">
        <v>1020</v>
      </c>
      <c r="H1255" s="10" t="n">
        <f aca="false">H1254+E1255</f>
        <v>264.56</v>
      </c>
    </row>
    <row r="1256" customFormat="false" ht="15" hidden="false" customHeight="true" outlineLevel="0" collapsed="false">
      <c r="A1256" s="4" t="n">
        <v>83</v>
      </c>
      <c r="B1256" s="5" t="n">
        <v>46033</v>
      </c>
      <c r="C1256" s="6" t="n">
        <v>20.5</v>
      </c>
      <c r="D1256" s="6" t="n">
        <v>12.3</v>
      </c>
      <c r="E1256" s="7" t="n">
        <v>-8.2</v>
      </c>
      <c r="F1256" s="8" t="s">
        <v>9</v>
      </c>
      <c r="G1256" s="9" t="s">
        <v>1021</v>
      </c>
      <c r="H1256" s="10" t="n">
        <f aca="false">H1255+E1256</f>
        <v>256.36</v>
      </c>
    </row>
    <row r="1257" customFormat="false" ht="15" hidden="false" customHeight="true" outlineLevel="0" collapsed="false">
      <c r="A1257" s="4" t="n">
        <v>84</v>
      </c>
      <c r="B1257" s="5" t="n">
        <v>46034</v>
      </c>
      <c r="C1257" s="6" t="n">
        <v>33</v>
      </c>
      <c r="D1257" s="6" t="n">
        <v>12.6</v>
      </c>
      <c r="E1257" s="7" t="n">
        <v>-20.4</v>
      </c>
      <c r="F1257" s="8" t="s">
        <v>9</v>
      </c>
      <c r="G1257" s="9" t="s">
        <v>1022</v>
      </c>
      <c r="H1257" s="10" t="n">
        <f aca="false">H1256+E1257</f>
        <v>235.96</v>
      </c>
    </row>
    <row r="1258" customFormat="false" ht="27.75" hidden="false" customHeight="true" outlineLevel="0" collapsed="false">
      <c r="A1258" s="11" t="n">
        <v>85</v>
      </c>
      <c r="B1258" s="12" t="n">
        <v>46035</v>
      </c>
      <c r="C1258" s="13" t="n">
        <v>21</v>
      </c>
      <c r="D1258" s="13" t="n">
        <v>93.48</v>
      </c>
      <c r="E1258" s="14" t="n">
        <v>72.48</v>
      </c>
      <c r="F1258" s="15" t="s">
        <v>10</v>
      </c>
      <c r="G1258" s="16" t="s">
        <v>1023</v>
      </c>
      <c r="H1258" s="17" t="n">
        <f aca="false">H1257+E1258</f>
        <v>308.44</v>
      </c>
    </row>
    <row r="1259" customFormat="false" ht="15" hidden="false" customHeight="true" outlineLevel="0" collapsed="false">
      <c r="A1259" s="11" t="n">
        <v>86</v>
      </c>
      <c r="B1259" s="12" t="n">
        <v>46036</v>
      </c>
      <c r="C1259" s="13" t="n">
        <v>26</v>
      </c>
      <c r="D1259" s="13" t="n">
        <v>40.95</v>
      </c>
      <c r="E1259" s="14" t="n">
        <v>14.95</v>
      </c>
      <c r="F1259" s="15" t="s">
        <v>10</v>
      </c>
      <c r="G1259" s="16" t="s">
        <v>1024</v>
      </c>
      <c r="H1259" s="17" t="n">
        <f aca="false">H1258+E1259</f>
        <v>323.39</v>
      </c>
    </row>
    <row r="1260" customFormat="false" ht="15" hidden="false" customHeight="true" outlineLevel="0" collapsed="false">
      <c r="A1260" s="11" t="n">
        <v>87</v>
      </c>
      <c r="B1260" s="12" t="n">
        <v>46037</v>
      </c>
      <c r="C1260" s="13" t="n">
        <v>23.5</v>
      </c>
      <c r="D1260" s="13" t="n">
        <v>37.5</v>
      </c>
      <c r="E1260" s="14" t="n">
        <v>14</v>
      </c>
      <c r="F1260" s="15" t="s">
        <v>10</v>
      </c>
      <c r="G1260" s="16" t="s">
        <v>1025</v>
      </c>
      <c r="H1260" s="17" t="n">
        <f aca="false">H1259+E1260</f>
        <v>337.39</v>
      </c>
    </row>
    <row r="1261" customFormat="false" ht="27.75" hidden="false" customHeight="true" outlineLevel="0" collapsed="false">
      <c r="A1261" s="11" t="n">
        <v>88</v>
      </c>
      <c r="B1261" s="12" t="n">
        <v>46038</v>
      </c>
      <c r="C1261" s="13" t="n">
        <v>29</v>
      </c>
      <c r="D1261" s="13" t="n">
        <v>75</v>
      </c>
      <c r="E1261" s="14" t="n">
        <v>46</v>
      </c>
      <c r="F1261" s="15" t="s">
        <v>10</v>
      </c>
      <c r="G1261" s="16" t="s">
        <v>1026</v>
      </c>
      <c r="H1261" s="17" t="n">
        <f aca="false">H1260+E1261</f>
        <v>383.39</v>
      </c>
    </row>
    <row r="1262" customFormat="false" ht="27.75" hidden="false" customHeight="true" outlineLevel="0" collapsed="false">
      <c r="A1262" s="11" t="n">
        <v>89</v>
      </c>
      <c r="B1262" s="12" t="n">
        <v>46039</v>
      </c>
      <c r="C1262" s="13" t="n">
        <v>21</v>
      </c>
      <c r="D1262" s="13" t="n">
        <v>75.72</v>
      </c>
      <c r="E1262" s="14" t="n">
        <v>54.72</v>
      </c>
      <c r="F1262" s="15" t="s">
        <v>10</v>
      </c>
      <c r="G1262" s="16" t="s">
        <v>1027</v>
      </c>
      <c r="H1262" s="17" t="n">
        <f aca="false">H1261+E1262</f>
        <v>438.11</v>
      </c>
    </row>
    <row r="1263" customFormat="false" ht="15" hidden="false" customHeight="true" outlineLevel="0" collapsed="false">
      <c r="A1263" s="4" t="n">
        <v>90</v>
      </c>
      <c r="B1263" s="5" t="n">
        <v>46040</v>
      </c>
      <c r="C1263" s="6" t="n">
        <v>20.5</v>
      </c>
      <c r="D1263" s="6" t="n">
        <v>17.25</v>
      </c>
      <c r="E1263" s="7" t="n">
        <v>-3.25</v>
      </c>
      <c r="F1263" s="8" t="s">
        <v>9</v>
      </c>
      <c r="G1263" s="9" t="s">
        <v>1028</v>
      </c>
      <c r="H1263" s="10" t="n">
        <f aca="false">H1262+E1263</f>
        <v>434.86</v>
      </c>
    </row>
    <row r="1264" customFormat="false" ht="15" hidden="false" customHeight="true" outlineLevel="0" collapsed="false">
      <c r="A1264" s="11" t="n">
        <v>91</v>
      </c>
      <c r="B1264" s="12" t="n">
        <v>46041</v>
      </c>
      <c r="C1264" s="13" t="n">
        <v>21</v>
      </c>
      <c r="D1264" s="13" t="n">
        <v>32.6</v>
      </c>
      <c r="E1264" s="14" t="n">
        <v>11.6</v>
      </c>
      <c r="F1264" s="15" t="s">
        <v>10</v>
      </c>
      <c r="G1264" s="16" t="s">
        <v>1029</v>
      </c>
      <c r="H1264" s="17" t="n">
        <f aca="false">H1263+E1264</f>
        <v>446.46</v>
      </c>
    </row>
    <row r="1265" customFormat="false" ht="27.75" hidden="false" customHeight="true" outlineLevel="0" collapsed="false">
      <c r="A1265" s="11" t="n">
        <v>92</v>
      </c>
      <c r="B1265" s="12" t="n">
        <v>46042</v>
      </c>
      <c r="C1265" s="13" t="n">
        <v>31</v>
      </c>
      <c r="D1265" s="13" t="n">
        <v>50.8</v>
      </c>
      <c r="E1265" s="14" t="n">
        <v>19.8</v>
      </c>
      <c r="F1265" s="15" t="s">
        <v>10</v>
      </c>
      <c r="G1265" s="16" t="s">
        <v>1030</v>
      </c>
      <c r="H1265" s="17" t="n">
        <f aca="false">H1264+E1265</f>
        <v>466.26</v>
      </c>
    </row>
    <row r="1266" customFormat="false" ht="15" hidden="false" customHeight="true" outlineLevel="0" collapsed="false">
      <c r="A1266" s="4" t="n">
        <v>93</v>
      </c>
      <c r="B1266" s="5" t="n">
        <v>46043</v>
      </c>
      <c r="C1266" s="6" t="n">
        <v>24</v>
      </c>
      <c r="D1266" s="6" t="n">
        <v>21.6</v>
      </c>
      <c r="E1266" s="7" t="n">
        <v>-2.4</v>
      </c>
      <c r="F1266" s="8" t="s">
        <v>9</v>
      </c>
      <c r="G1266" s="9" t="s">
        <v>1031</v>
      </c>
      <c r="H1266" s="10" t="n">
        <f aca="false">H1265+E1266</f>
        <v>463.86</v>
      </c>
    </row>
    <row r="1267" customFormat="false" ht="15" hidden="false" customHeight="true" outlineLevel="0" collapsed="false">
      <c r="A1267" s="11" t="n">
        <v>94</v>
      </c>
      <c r="B1267" s="12" t="n">
        <v>46044</v>
      </c>
      <c r="C1267" s="13" t="n">
        <v>24</v>
      </c>
      <c r="D1267" s="13" t="n">
        <v>30</v>
      </c>
      <c r="E1267" s="14" t="n">
        <v>6</v>
      </c>
      <c r="F1267" s="15" t="s">
        <v>10</v>
      </c>
      <c r="G1267" s="16" t="s">
        <v>1032</v>
      </c>
      <c r="H1267" s="17" t="n">
        <f aca="false">H1266+E1267</f>
        <v>469.86</v>
      </c>
    </row>
    <row r="1268" customFormat="false" ht="15" hidden="false" customHeight="true" outlineLevel="0" collapsed="false">
      <c r="A1268" s="4" t="n">
        <v>95</v>
      </c>
      <c r="B1268" s="5" t="n">
        <v>46045</v>
      </c>
      <c r="C1268" s="6" t="n">
        <v>28</v>
      </c>
      <c r="D1268" s="6" t="n">
        <v>15.2</v>
      </c>
      <c r="E1268" s="7" t="n">
        <v>-12.8</v>
      </c>
      <c r="F1268" s="8" t="s">
        <v>9</v>
      </c>
      <c r="G1268" s="9"/>
      <c r="H1268" s="10" t="n">
        <f aca="false">H1267+E1268</f>
        <v>457.06</v>
      </c>
    </row>
    <row r="1269" customFormat="false" ht="15" hidden="false" customHeight="true" outlineLevel="0" collapsed="false">
      <c r="A1269" s="11" t="n">
        <v>96</v>
      </c>
      <c r="B1269" s="12" t="n">
        <v>46046</v>
      </c>
      <c r="C1269" s="13" t="n">
        <v>27.5</v>
      </c>
      <c r="D1269" s="13" t="n">
        <v>31.5</v>
      </c>
      <c r="E1269" s="14" t="n">
        <v>4</v>
      </c>
      <c r="F1269" s="15" t="s">
        <v>10</v>
      </c>
      <c r="G1269" s="16" t="s">
        <v>1033</v>
      </c>
      <c r="H1269" s="17" t="n">
        <f aca="false">H1268+E1269</f>
        <v>461.06</v>
      </c>
    </row>
    <row r="1270" customFormat="false" ht="15" hidden="false" customHeight="true" outlineLevel="0" collapsed="false">
      <c r="A1270" s="4" t="n">
        <v>97</v>
      </c>
      <c r="B1270" s="5" t="n">
        <v>46047</v>
      </c>
      <c r="C1270" s="6" t="n">
        <v>22</v>
      </c>
      <c r="D1270" s="6" t="n">
        <v>12.9</v>
      </c>
      <c r="E1270" s="7" t="n">
        <v>-9.1</v>
      </c>
      <c r="F1270" s="8" t="s">
        <v>9</v>
      </c>
      <c r="G1270" s="9" t="s">
        <v>1034</v>
      </c>
      <c r="H1270" s="10" t="n">
        <f aca="false">H1269+E1270</f>
        <v>451.96</v>
      </c>
    </row>
    <row r="1271" customFormat="false" ht="15" hidden="false" customHeight="true" outlineLevel="0" collapsed="false">
      <c r="A1271" s="11" t="n">
        <v>98</v>
      </c>
      <c r="B1271" s="12" t="n">
        <v>46048</v>
      </c>
      <c r="C1271" s="13" t="n">
        <v>22</v>
      </c>
      <c r="D1271" s="13" t="n">
        <v>35.75</v>
      </c>
      <c r="E1271" s="14" t="n">
        <v>13.75</v>
      </c>
      <c r="F1271" s="15" t="s">
        <v>10</v>
      </c>
      <c r="G1271" s="16" t="s">
        <v>1035</v>
      </c>
      <c r="H1271" s="17" t="n">
        <f aca="false">H1270+E1271</f>
        <v>465.71</v>
      </c>
    </row>
    <row r="1272" customFormat="false" ht="15" hidden="false" customHeight="true" outlineLevel="0" collapsed="false">
      <c r="A1272" s="4" t="n">
        <v>99</v>
      </c>
      <c r="B1272" s="5" t="n">
        <v>46049</v>
      </c>
      <c r="C1272" s="6" t="n">
        <v>24</v>
      </c>
      <c r="D1272" s="6" t="n">
        <v>20.25</v>
      </c>
      <c r="E1272" s="7" t="n">
        <v>-3.75</v>
      </c>
      <c r="F1272" s="8" t="s">
        <v>9</v>
      </c>
      <c r="G1272" s="9" t="s">
        <v>1036</v>
      </c>
      <c r="H1272" s="10" t="n">
        <f aca="false">H1271+E1272</f>
        <v>461.96</v>
      </c>
    </row>
    <row r="1273" customFormat="false" ht="15" hidden="false" customHeight="true" outlineLevel="0" collapsed="false">
      <c r="A1273" s="4" t="n">
        <v>100</v>
      </c>
      <c r="B1273" s="5" t="n">
        <v>46050</v>
      </c>
      <c r="C1273" s="6" t="n">
        <v>25</v>
      </c>
      <c r="D1273" s="6" t="n">
        <v>0</v>
      </c>
      <c r="E1273" s="7" t="n">
        <v>-25</v>
      </c>
      <c r="F1273" s="8" t="s">
        <v>9</v>
      </c>
      <c r="G1273" s="9"/>
      <c r="H1273" s="10" t="n">
        <f aca="false">H1272+E1273</f>
        <v>436.96</v>
      </c>
    </row>
    <row r="1274" customFormat="false" ht="15" hidden="false" customHeight="true" outlineLevel="0" collapsed="false">
      <c r="A1274" s="11" t="n">
        <v>101</v>
      </c>
      <c r="B1274" s="12" t="n">
        <v>46051</v>
      </c>
      <c r="C1274" s="13" t="n">
        <v>31</v>
      </c>
      <c r="D1274" s="13" t="n">
        <v>40.35</v>
      </c>
      <c r="E1274" s="14" t="n">
        <v>9.35</v>
      </c>
      <c r="F1274" s="15" t="s">
        <v>10</v>
      </c>
      <c r="G1274" s="16" t="s">
        <v>1037</v>
      </c>
      <c r="H1274" s="17" t="n">
        <f aca="false">H1273+E1274</f>
        <v>446.31</v>
      </c>
    </row>
    <row r="1275" customFormat="false" ht="27.75" hidden="false" customHeight="true" outlineLevel="0" collapsed="false">
      <c r="A1275" s="11" t="n">
        <v>102</v>
      </c>
      <c r="B1275" s="12" t="n">
        <v>46052</v>
      </c>
      <c r="C1275" s="13" t="n">
        <v>28</v>
      </c>
      <c r="D1275" s="13" t="n">
        <v>67.8</v>
      </c>
      <c r="E1275" s="14" t="n">
        <v>39.8</v>
      </c>
      <c r="F1275" s="15" t="s">
        <v>10</v>
      </c>
      <c r="G1275" s="16" t="s">
        <v>1038</v>
      </c>
      <c r="H1275" s="17" t="n">
        <f aca="false">H1274+E1275</f>
        <v>486.11</v>
      </c>
    </row>
    <row r="1276" customFormat="false" ht="15" hidden="false" customHeight="true" outlineLevel="0" collapsed="false">
      <c r="A1276" s="11" t="n">
        <v>103</v>
      </c>
      <c r="B1276" s="12" t="n">
        <v>46053</v>
      </c>
      <c r="C1276" s="13" t="n">
        <v>28</v>
      </c>
      <c r="D1276" s="13" t="n">
        <v>56</v>
      </c>
      <c r="E1276" s="14" t="n">
        <v>28</v>
      </c>
      <c r="F1276" s="15" t="s">
        <v>10</v>
      </c>
      <c r="G1276" s="16" t="s">
        <v>1039</v>
      </c>
      <c r="H1276" s="17" t="n">
        <f aca="false">H1275+E1276</f>
        <v>514.11</v>
      </c>
    </row>
    <row r="1277" customFormat="false" ht="15" hidden="false" customHeight="true" outlineLevel="0" collapsed="false">
      <c r="A1277" s="11" t="n">
        <v>104</v>
      </c>
      <c r="B1277" s="12" t="n">
        <v>46054</v>
      </c>
      <c r="C1277" s="13" t="n">
        <v>21</v>
      </c>
      <c r="D1277" s="13" t="n">
        <v>23.55</v>
      </c>
      <c r="E1277" s="14" t="n">
        <v>2.55</v>
      </c>
      <c r="F1277" s="15" t="s">
        <v>10</v>
      </c>
      <c r="G1277" s="16" t="s">
        <v>1040</v>
      </c>
      <c r="H1277" s="17" t="n">
        <f aca="false">H1276+E1277</f>
        <v>516.66</v>
      </c>
    </row>
    <row r="1278" customFormat="false" ht="15" hidden="false" customHeight="true" outlineLevel="0" collapsed="false">
      <c r="A1278" s="4" t="n">
        <v>105</v>
      </c>
      <c r="B1278" s="5" t="n">
        <v>46055</v>
      </c>
      <c r="C1278" s="6" t="n">
        <v>28</v>
      </c>
      <c r="D1278" s="6" t="n">
        <v>0</v>
      </c>
      <c r="E1278" s="7" t="n">
        <v>-28</v>
      </c>
      <c r="F1278" s="8" t="s">
        <v>9</v>
      </c>
      <c r="G1278" s="9"/>
      <c r="H1278" s="10" t="n">
        <f aca="false">H1277+E1278</f>
        <v>488.66</v>
      </c>
    </row>
    <row r="1279" customFormat="false" ht="15" hidden="false" customHeight="true" outlineLevel="0" collapsed="false">
      <c r="A1279" s="4" t="n">
        <v>106</v>
      </c>
      <c r="B1279" s="5" t="n">
        <v>46056</v>
      </c>
      <c r="C1279" s="6" t="n">
        <v>14</v>
      </c>
      <c r="D1279" s="6" t="n">
        <v>0</v>
      </c>
      <c r="E1279" s="7" t="n">
        <v>-14</v>
      </c>
      <c r="F1279" s="8" t="s">
        <v>9</v>
      </c>
      <c r="G1279" s="9"/>
      <c r="H1279" s="10" t="n">
        <f aca="false">H1278+E1279</f>
        <v>474.66</v>
      </c>
    </row>
    <row r="1280" customFormat="false" ht="15" hidden="false" customHeight="true" outlineLevel="0" collapsed="false">
      <c r="A1280" s="11" t="n">
        <v>107</v>
      </c>
      <c r="B1280" s="12" t="n">
        <v>46057</v>
      </c>
      <c r="C1280" s="13" t="n">
        <v>37</v>
      </c>
      <c r="D1280" s="13" t="n">
        <v>37.2</v>
      </c>
      <c r="E1280" s="14" t="n">
        <v>0.2</v>
      </c>
      <c r="F1280" s="15" t="s">
        <v>10</v>
      </c>
      <c r="G1280" s="16" t="s">
        <v>1041</v>
      </c>
      <c r="H1280" s="17" t="n">
        <f aca="false">H1279+E1280</f>
        <v>474.86</v>
      </c>
    </row>
    <row r="1281" customFormat="false" ht="15" hidden="false" customHeight="true" outlineLevel="0" collapsed="false">
      <c r="A1281" s="11" t="n">
        <v>108</v>
      </c>
      <c r="B1281" s="12" t="n">
        <v>46058</v>
      </c>
      <c r="C1281" s="13" t="n">
        <v>22</v>
      </c>
      <c r="D1281" s="13" t="n">
        <v>49.25</v>
      </c>
      <c r="E1281" s="14" t="n">
        <v>27.25</v>
      </c>
      <c r="F1281" s="15" t="s">
        <v>10</v>
      </c>
      <c r="G1281" s="16" t="s">
        <v>1042</v>
      </c>
      <c r="H1281" s="17" t="n">
        <f aca="false">H1280+E1281</f>
        <v>502.11</v>
      </c>
    </row>
    <row r="1282" customFormat="false" ht="27.75" hidden="false" customHeight="true" outlineLevel="0" collapsed="false">
      <c r="A1282" s="11" t="n">
        <v>109</v>
      </c>
      <c r="B1282" s="12" t="n">
        <v>46059</v>
      </c>
      <c r="C1282" s="13" t="n">
        <v>28</v>
      </c>
      <c r="D1282" s="13" t="n">
        <v>85.95</v>
      </c>
      <c r="E1282" s="14" t="n">
        <v>57.95</v>
      </c>
      <c r="F1282" s="15" t="s">
        <v>10</v>
      </c>
      <c r="G1282" s="16" t="s">
        <v>1043</v>
      </c>
      <c r="H1282" s="17" t="n">
        <f aca="false">H1281+E1282</f>
        <v>560.06</v>
      </c>
    </row>
    <row r="1283" customFormat="false" ht="15" hidden="false" customHeight="true" outlineLevel="0" collapsed="false">
      <c r="A1283" s="4" t="n">
        <v>110</v>
      </c>
      <c r="B1283" s="5" t="n">
        <v>46060</v>
      </c>
      <c r="C1283" s="6" t="n">
        <v>19.5</v>
      </c>
      <c r="D1283" s="6" t="n">
        <v>0</v>
      </c>
      <c r="E1283" s="7" t="n">
        <v>-19.5</v>
      </c>
      <c r="F1283" s="8" t="s">
        <v>9</v>
      </c>
      <c r="G1283" s="9"/>
      <c r="H1283" s="10" t="n">
        <f aca="false">H1282+E1283</f>
        <v>540.56</v>
      </c>
    </row>
    <row r="1284" customFormat="false" ht="15" hidden="false" customHeight="true" outlineLevel="0" collapsed="false">
      <c r="A1284" s="4" t="n">
        <v>111</v>
      </c>
      <c r="B1284" s="5" t="n">
        <v>46061</v>
      </c>
      <c r="C1284" s="6" t="n">
        <v>34</v>
      </c>
      <c r="D1284" s="6" t="n">
        <v>10.2</v>
      </c>
      <c r="E1284" s="7" t="n">
        <v>-23.8</v>
      </c>
      <c r="F1284" s="8" t="s">
        <v>9</v>
      </c>
      <c r="G1284" s="9" t="s">
        <v>1044</v>
      </c>
      <c r="H1284" s="10" t="n">
        <f aca="false">H1283+E1284</f>
        <v>516.76</v>
      </c>
    </row>
    <row r="1285" customFormat="false" ht="15" hidden="false" customHeight="true" outlineLevel="0" collapsed="false">
      <c r="A1285" s="4" t="n">
        <v>112</v>
      </c>
      <c r="B1285" s="5" t="n">
        <v>46062</v>
      </c>
      <c r="C1285" s="6" t="n">
        <v>10</v>
      </c>
      <c r="D1285" s="6" t="n">
        <v>0</v>
      </c>
      <c r="E1285" s="7" t="n">
        <v>-10</v>
      </c>
      <c r="F1285" s="8" t="s">
        <v>9</v>
      </c>
      <c r="G1285" s="9"/>
      <c r="H1285" s="10" t="n">
        <f aca="false">H1284+E1285</f>
        <v>506.76</v>
      </c>
    </row>
    <row r="1286" customFormat="false" ht="27.75" hidden="false" customHeight="true" outlineLevel="0" collapsed="false">
      <c r="A1286" s="11" t="n">
        <v>113</v>
      </c>
      <c r="B1286" s="12" t="n">
        <v>46063</v>
      </c>
      <c r="C1286" s="13" t="n">
        <v>33</v>
      </c>
      <c r="D1286" s="13" t="n">
        <v>64.2</v>
      </c>
      <c r="E1286" s="14" t="n">
        <v>31.2</v>
      </c>
      <c r="F1286" s="15" t="s">
        <v>10</v>
      </c>
      <c r="G1286" s="16" t="s">
        <v>1045</v>
      </c>
      <c r="H1286" s="17" t="n">
        <f aca="false">H1285+E1286</f>
        <v>537.96</v>
      </c>
    </row>
    <row r="1287" customFormat="false" ht="15" hidden="false" customHeight="true" outlineLevel="0" collapsed="false">
      <c r="A1287" s="11" t="n">
        <v>114</v>
      </c>
      <c r="B1287" s="12" t="n">
        <v>46064</v>
      </c>
      <c r="C1287" s="13" t="n">
        <v>14</v>
      </c>
      <c r="D1287" s="13" t="n">
        <v>50.81</v>
      </c>
      <c r="E1287" s="14" t="n">
        <v>36.81</v>
      </c>
      <c r="F1287" s="15" t="s">
        <v>10</v>
      </c>
      <c r="G1287" s="16" t="s">
        <v>1046</v>
      </c>
      <c r="H1287" s="17" t="n">
        <f aca="false">H1286+E1287</f>
        <v>574.77</v>
      </c>
    </row>
    <row r="1288" customFormat="false" ht="15" hidden="false" customHeight="true" outlineLevel="0" collapsed="false">
      <c r="A1288" s="4" t="n">
        <v>115</v>
      </c>
      <c r="B1288" s="5" t="n">
        <v>46065</v>
      </c>
      <c r="C1288" s="6" t="n">
        <v>43.5</v>
      </c>
      <c r="D1288" s="6" t="n">
        <v>8.7</v>
      </c>
      <c r="E1288" s="7" t="n">
        <v>-34.8</v>
      </c>
      <c r="F1288" s="8" t="s">
        <v>9</v>
      </c>
      <c r="G1288" s="9" t="s">
        <v>1047</v>
      </c>
      <c r="H1288" s="10" t="n">
        <f aca="false">H1287+E1288</f>
        <v>539.97</v>
      </c>
    </row>
    <row r="1289" customFormat="false" ht="15" hidden="false" customHeight="true" outlineLevel="0" collapsed="false">
      <c r="A1289" s="11" t="n">
        <v>116</v>
      </c>
      <c r="B1289" s="12" t="n">
        <v>46066</v>
      </c>
      <c r="C1289" s="13" t="n">
        <v>11</v>
      </c>
      <c r="D1289" s="13" t="n">
        <v>13.5</v>
      </c>
      <c r="E1289" s="14" t="n">
        <v>2.5</v>
      </c>
      <c r="F1289" s="15" t="s">
        <v>10</v>
      </c>
      <c r="G1289" s="16" t="s">
        <v>1048</v>
      </c>
      <c r="H1289" s="17" t="n">
        <f aca="false">H1288+E1289</f>
        <v>542.47</v>
      </c>
    </row>
    <row r="1290" customFormat="false" ht="15" hidden="false" customHeight="true" outlineLevel="0" collapsed="false">
      <c r="A1290" s="4" t="n">
        <v>117</v>
      </c>
      <c r="B1290" s="5" t="n">
        <v>46073</v>
      </c>
      <c r="C1290" s="6" t="n">
        <v>32.5</v>
      </c>
      <c r="D1290" s="6" t="n">
        <v>30.3</v>
      </c>
      <c r="E1290" s="7" t="n">
        <v>-2.2</v>
      </c>
      <c r="F1290" s="8" t="s">
        <v>9</v>
      </c>
      <c r="G1290" s="9" t="s">
        <v>1049</v>
      </c>
      <c r="H1290" s="10" t="n">
        <f aca="false">H1289+E1290</f>
        <v>540.27</v>
      </c>
    </row>
    <row r="1291" customFormat="false" ht="27.75" hidden="false" customHeight="true" outlineLevel="0" collapsed="false">
      <c r="A1291" s="11" t="n">
        <v>118</v>
      </c>
      <c r="B1291" s="12" t="n">
        <v>46074</v>
      </c>
      <c r="C1291" s="13" t="n">
        <v>30</v>
      </c>
      <c r="D1291" s="13" t="n">
        <v>71.6</v>
      </c>
      <c r="E1291" s="14" t="n">
        <v>41.6</v>
      </c>
      <c r="F1291" s="15" t="s">
        <v>10</v>
      </c>
      <c r="G1291" s="16" t="s">
        <v>1050</v>
      </c>
      <c r="H1291" s="17" t="n">
        <f aca="false">H1290+E1291</f>
        <v>581.87</v>
      </c>
    </row>
    <row r="1292" customFormat="false" ht="15" hidden="false" customHeight="true" outlineLevel="0" collapsed="false">
      <c r="A1292" s="4" t="n">
        <v>119</v>
      </c>
      <c r="B1292" s="5" t="n">
        <v>46075</v>
      </c>
      <c r="C1292" s="6" t="n">
        <v>22</v>
      </c>
      <c r="D1292" s="6" t="n">
        <v>21.2</v>
      </c>
      <c r="E1292" s="7" t="n">
        <v>-0.8</v>
      </c>
      <c r="F1292" s="8" t="s">
        <v>9</v>
      </c>
      <c r="G1292" s="9" t="s">
        <v>1051</v>
      </c>
      <c r="H1292" s="10" t="n">
        <f aca="false">H1291+E1292</f>
        <v>581.07</v>
      </c>
    </row>
    <row r="1293" customFormat="false" ht="15" hidden="false" customHeight="true" outlineLevel="0" collapsed="false">
      <c r="A1293" s="4" t="n">
        <v>120</v>
      </c>
      <c r="B1293" s="5" t="n">
        <v>46076</v>
      </c>
      <c r="C1293" s="6" t="n">
        <v>37.5</v>
      </c>
      <c r="D1293" s="6" t="n">
        <v>16.8</v>
      </c>
      <c r="E1293" s="7" t="n">
        <v>-20.7</v>
      </c>
      <c r="F1293" s="8" t="s">
        <v>9</v>
      </c>
      <c r="G1293" s="9" t="s">
        <v>1052</v>
      </c>
      <c r="H1293" s="10" t="n">
        <f aca="false">H1292+E1293</f>
        <v>560.37</v>
      </c>
    </row>
    <row r="1294" customFormat="false" ht="15" hidden="false" customHeight="true" outlineLevel="0" collapsed="false">
      <c r="A1294" s="11" t="n">
        <v>121</v>
      </c>
      <c r="B1294" s="12" t="n">
        <v>46077</v>
      </c>
      <c r="C1294" s="13" t="n">
        <v>11</v>
      </c>
      <c r="D1294" s="13" t="n">
        <v>12.3</v>
      </c>
      <c r="E1294" s="14" t="n">
        <v>1.3</v>
      </c>
      <c r="F1294" s="15" t="s">
        <v>10</v>
      </c>
      <c r="G1294" s="16" t="s">
        <v>1053</v>
      </c>
      <c r="H1294" s="17" t="n">
        <f aca="false">H1293+E1294</f>
        <v>561.67</v>
      </c>
    </row>
    <row r="1295" customFormat="false" ht="15" hidden="false" customHeight="true" outlineLevel="0" collapsed="false">
      <c r="A1295" s="11" t="n">
        <v>122</v>
      </c>
      <c r="B1295" s="12" t="n">
        <v>46078</v>
      </c>
      <c r="C1295" s="13" t="n">
        <v>40.5</v>
      </c>
      <c r="D1295" s="13" t="n">
        <v>47.1</v>
      </c>
      <c r="E1295" s="14" t="n">
        <v>6.6</v>
      </c>
      <c r="F1295" s="15" t="s">
        <v>10</v>
      </c>
      <c r="G1295" s="16" t="s">
        <v>1054</v>
      </c>
      <c r="H1295" s="17" t="n">
        <f aca="false">H1294+E1295</f>
        <v>568.27</v>
      </c>
    </row>
    <row r="1296" customFormat="false" ht="15" hidden="false" customHeight="true" outlineLevel="0" collapsed="false">
      <c r="A1296" s="4" t="n">
        <v>123</v>
      </c>
      <c r="B1296" s="5" t="n">
        <v>46079</v>
      </c>
      <c r="C1296" s="6" t="n">
        <v>21</v>
      </c>
      <c r="D1296" s="6" t="n">
        <v>0</v>
      </c>
      <c r="E1296" s="7" t="n">
        <v>-21</v>
      </c>
      <c r="F1296" s="8" t="s">
        <v>9</v>
      </c>
      <c r="G1296" s="9"/>
      <c r="H1296" s="10" t="n">
        <f aca="false">H1295+E1296</f>
        <v>547.27</v>
      </c>
    </row>
    <row r="1297" customFormat="false" ht="15" hidden="false" customHeight="true" outlineLevel="0" collapsed="false">
      <c r="A1297" s="4" t="n">
        <v>124</v>
      </c>
      <c r="B1297" s="5" t="n">
        <v>46080</v>
      </c>
      <c r="C1297" s="6" t="n">
        <v>30</v>
      </c>
      <c r="D1297" s="6" t="n">
        <v>11.4</v>
      </c>
      <c r="E1297" s="7" t="n">
        <v>-18.6</v>
      </c>
      <c r="F1297" s="8" t="s">
        <v>9</v>
      </c>
      <c r="G1297" s="9" t="s">
        <v>1055</v>
      </c>
      <c r="H1297" s="10" t="n">
        <f aca="false">H1296+E1297</f>
        <v>528.67</v>
      </c>
    </row>
    <row r="1298" customFormat="false" ht="15" hidden="false" customHeight="true" outlineLevel="0" collapsed="false">
      <c r="A1298" s="11" t="n">
        <v>125</v>
      </c>
      <c r="B1298" s="12" t="n">
        <v>46081</v>
      </c>
      <c r="C1298" s="13" t="n">
        <v>16</v>
      </c>
      <c r="D1298" s="13" t="n">
        <v>17.4</v>
      </c>
      <c r="E1298" s="14" t="n">
        <v>1.4</v>
      </c>
      <c r="F1298" s="15" t="s">
        <v>10</v>
      </c>
      <c r="G1298" s="16" t="s">
        <v>1056</v>
      </c>
      <c r="H1298" s="17" t="n">
        <f aca="false">H1297+E1298</f>
        <v>530.07</v>
      </c>
    </row>
    <row r="1299" customFormat="false" ht="15" hidden="false" customHeight="true" outlineLevel="0" collapsed="false">
      <c r="A1299" s="4" t="n">
        <v>126</v>
      </c>
      <c r="B1299" s="5" t="n">
        <v>46082</v>
      </c>
      <c r="C1299" s="6" t="n">
        <v>15.5</v>
      </c>
      <c r="D1299" s="6" t="n">
        <v>11.7</v>
      </c>
      <c r="E1299" s="7" t="n">
        <v>-3.8</v>
      </c>
      <c r="F1299" s="8" t="s">
        <v>9</v>
      </c>
      <c r="G1299" s="9"/>
      <c r="H1299" s="10" t="n">
        <f aca="false">H1298+E1299</f>
        <v>526.27</v>
      </c>
    </row>
    <row r="1300" customFormat="false" ht="15" hidden="false" customHeight="true" outlineLevel="0" collapsed="false">
      <c r="A1300" s="4" t="n">
        <v>127</v>
      </c>
      <c r="B1300" s="5" t="n">
        <v>46083</v>
      </c>
      <c r="C1300" s="6" t="n">
        <v>31.5</v>
      </c>
      <c r="D1300" s="6" t="n">
        <v>11.63</v>
      </c>
      <c r="E1300" s="7" t="n">
        <v>-19.87</v>
      </c>
      <c r="F1300" s="8" t="s">
        <v>9</v>
      </c>
      <c r="G1300" s="9" t="s">
        <v>1057</v>
      </c>
      <c r="H1300" s="10" t="n">
        <f aca="false">H1299+E1300</f>
        <v>506.4</v>
      </c>
    </row>
    <row r="1301" customFormat="false" ht="15" hidden="false" customHeight="true" outlineLevel="0" collapsed="false">
      <c r="A1301" s="4" t="n">
        <v>128</v>
      </c>
      <c r="B1301" s="5" t="n">
        <v>46084</v>
      </c>
      <c r="C1301" s="6" t="n">
        <v>17</v>
      </c>
      <c r="D1301" s="6" t="n">
        <v>9.9</v>
      </c>
      <c r="E1301" s="7" t="n">
        <v>-7.1</v>
      </c>
      <c r="F1301" s="8" t="s">
        <v>9</v>
      </c>
      <c r="G1301" s="9" t="s">
        <v>1058</v>
      </c>
      <c r="H1301" s="10" t="n">
        <f aca="false">H1300+E1301</f>
        <v>499.3</v>
      </c>
    </row>
    <row r="1302" customFormat="false" ht="15" hidden="false" customHeight="true" outlineLevel="0" collapsed="false">
      <c r="A1302" s="4" t="n">
        <v>129</v>
      </c>
      <c r="B1302" s="5" t="n">
        <v>46085</v>
      </c>
      <c r="C1302" s="6" t="n">
        <v>33.5</v>
      </c>
      <c r="D1302" s="6" t="n">
        <v>21</v>
      </c>
      <c r="E1302" s="7" t="n">
        <v>-12.5</v>
      </c>
      <c r="F1302" s="8" t="s">
        <v>9</v>
      </c>
      <c r="G1302" s="9" t="s">
        <v>1059</v>
      </c>
      <c r="H1302" s="10" t="n">
        <f aca="false">H1301+E1302</f>
        <v>486.8</v>
      </c>
    </row>
    <row r="1303" customFormat="false" ht="15" hidden="false" customHeight="true" outlineLevel="0" collapsed="false">
      <c r="A1303" s="11" t="n">
        <v>130</v>
      </c>
      <c r="B1303" s="12" t="n">
        <v>46086</v>
      </c>
      <c r="C1303" s="13" t="n">
        <v>21</v>
      </c>
      <c r="D1303" s="13" t="n">
        <v>31.65</v>
      </c>
      <c r="E1303" s="14" t="n">
        <v>10.65</v>
      </c>
      <c r="F1303" s="15" t="s">
        <v>10</v>
      </c>
      <c r="G1303" s="16" t="s">
        <v>1060</v>
      </c>
      <c r="H1303" s="17" t="n">
        <f aca="false">H1302+E1303</f>
        <v>497.45</v>
      </c>
    </row>
    <row r="1304" customFormat="false" ht="15" hidden="false" customHeight="true" outlineLevel="0" collapsed="false">
      <c r="A1304" s="4" t="n">
        <v>131</v>
      </c>
      <c r="B1304" s="5" t="n">
        <v>46087</v>
      </c>
      <c r="C1304" s="6" t="n">
        <v>25</v>
      </c>
      <c r="D1304" s="6" t="n">
        <v>13.2</v>
      </c>
      <c r="E1304" s="7" t="n">
        <v>-11.8</v>
      </c>
      <c r="F1304" s="8" t="s">
        <v>9</v>
      </c>
      <c r="G1304" s="9" t="s">
        <v>1061</v>
      </c>
      <c r="H1304" s="10" t="n">
        <f aca="false">H1303+E1304</f>
        <v>485.65</v>
      </c>
    </row>
    <row r="1305" customFormat="false" ht="15" hidden="false" customHeight="true" outlineLevel="0" collapsed="false">
      <c r="A1305" s="11" t="n">
        <v>132</v>
      </c>
      <c r="B1305" s="12" t="n">
        <v>46088</v>
      </c>
      <c r="C1305" s="13" t="n">
        <v>24</v>
      </c>
      <c r="D1305" s="13" t="n">
        <v>45.3</v>
      </c>
      <c r="E1305" s="14" t="n">
        <v>21.3</v>
      </c>
      <c r="F1305" s="15" t="s">
        <v>10</v>
      </c>
      <c r="G1305" s="16" t="s">
        <v>1062</v>
      </c>
      <c r="H1305" s="17" t="n">
        <f aca="false">H1304+E1305</f>
        <v>506.95</v>
      </c>
    </row>
    <row r="1306" customFormat="false" ht="15" hidden="false" customHeight="true" outlineLevel="0" collapsed="false">
      <c r="A1306" s="4" t="n">
        <v>133</v>
      </c>
      <c r="B1306" s="5" t="n">
        <v>46089</v>
      </c>
      <c r="C1306" s="6" t="n">
        <v>21</v>
      </c>
      <c r="D1306" s="6" t="n">
        <v>11.25</v>
      </c>
      <c r="E1306" s="7" t="n">
        <v>-9.75</v>
      </c>
      <c r="F1306" s="8" t="s">
        <v>9</v>
      </c>
      <c r="G1306" s="9" t="s">
        <v>1063</v>
      </c>
      <c r="H1306" s="10" t="n">
        <f aca="false">H1305+E1306</f>
        <v>497.2</v>
      </c>
    </row>
    <row r="1307" customFormat="false" ht="15" hidden="false" customHeight="true" outlineLevel="0" collapsed="false">
      <c r="A1307" s="11" t="n">
        <v>134</v>
      </c>
      <c r="B1307" s="12" t="n">
        <v>46090</v>
      </c>
      <c r="C1307" s="13" t="n">
        <v>30.5</v>
      </c>
      <c r="D1307" s="13" t="n">
        <v>37.8</v>
      </c>
      <c r="E1307" s="14" t="n">
        <v>7.3</v>
      </c>
      <c r="F1307" s="15" t="s">
        <v>10</v>
      </c>
      <c r="G1307" s="16" t="s">
        <v>1064</v>
      </c>
      <c r="H1307" s="17" t="n">
        <f aca="false">H1306+E1307</f>
        <v>504.5</v>
      </c>
    </row>
    <row r="1308" customFormat="false" ht="15" hidden="false" customHeight="true" outlineLevel="0" collapsed="false">
      <c r="A1308" s="4" t="n">
        <v>135</v>
      </c>
      <c r="B1308" s="5" t="n">
        <v>46091</v>
      </c>
      <c r="C1308" s="6" t="n">
        <v>15</v>
      </c>
      <c r="D1308" s="6" t="n">
        <v>13.2</v>
      </c>
      <c r="E1308" s="7" t="n">
        <v>-1.8</v>
      </c>
      <c r="F1308" s="8" t="s">
        <v>9</v>
      </c>
      <c r="G1308" s="9" t="s">
        <v>1065</v>
      </c>
      <c r="H1308" s="10" t="n">
        <f aca="false">H1307+E1308</f>
        <v>502.7</v>
      </c>
    </row>
    <row r="1309" customFormat="false" ht="15" hidden="false" customHeight="true" outlineLevel="0" collapsed="false">
      <c r="A1309" s="4" t="n">
        <v>136</v>
      </c>
      <c r="B1309" s="5" t="n">
        <v>46092</v>
      </c>
      <c r="C1309" s="6" t="n">
        <v>34.5</v>
      </c>
      <c r="D1309" s="6" t="n">
        <v>20.8</v>
      </c>
      <c r="E1309" s="7" t="n">
        <v>-13.7</v>
      </c>
      <c r="F1309" s="8" t="s">
        <v>9</v>
      </c>
      <c r="G1309" s="9" t="s">
        <v>1066</v>
      </c>
      <c r="H1309" s="10" t="n">
        <f aca="false">H1308+E1309</f>
        <v>489</v>
      </c>
    </row>
    <row r="1310" customFormat="false" ht="15" hidden="false" customHeight="true" outlineLevel="0" collapsed="false">
      <c r="A1310" s="4" t="n">
        <v>137</v>
      </c>
      <c r="B1310" s="5" t="n">
        <v>46093</v>
      </c>
      <c r="C1310" s="6" t="n">
        <v>21</v>
      </c>
      <c r="D1310" s="6" t="n">
        <v>12.9</v>
      </c>
      <c r="E1310" s="7" t="n">
        <v>-8.1</v>
      </c>
      <c r="F1310" s="8" t="s">
        <v>9</v>
      </c>
      <c r="G1310" s="9" t="s">
        <v>1067</v>
      </c>
      <c r="H1310" s="10" t="n">
        <f aca="false">H1309+E1310</f>
        <v>480.9</v>
      </c>
    </row>
    <row r="1311" customFormat="false" ht="15" hidden="false" customHeight="true" outlineLevel="0" collapsed="false">
      <c r="A1311" s="4" t="n">
        <v>138</v>
      </c>
      <c r="B1311" s="5" t="n">
        <v>46094</v>
      </c>
      <c r="C1311" s="6" t="n">
        <v>29.5</v>
      </c>
      <c r="D1311" s="6" t="n">
        <v>12.9</v>
      </c>
      <c r="E1311" s="7" t="n">
        <v>-16.6</v>
      </c>
      <c r="F1311" s="8" t="s">
        <v>9</v>
      </c>
      <c r="G1311" s="9" t="s">
        <v>1068</v>
      </c>
      <c r="H1311" s="10" t="n">
        <f aca="false">H1310+E1311</f>
        <v>464.3</v>
      </c>
    </row>
    <row r="1312" customFormat="false" ht="15" hidden="false" customHeight="true" outlineLevel="0" collapsed="false">
      <c r="A1312" s="4" t="n">
        <v>139</v>
      </c>
      <c r="B1312" s="5" t="n">
        <v>46095</v>
      </c>
      <c r="C1312" s="6" t="n">
        <v>27</v>
      </c>
      <c r="D1312" s="6" t="n">
        <v>0</v>
      </c>
      <c r="E1312" s="7" t="n">
        <v>-27</v>
      </c>
      <c r="F1312" s="8" t="s">
        <v>9</v>
      </c>
      <c r="G1312" s="9"/>
      <c r="H1312" s="10" t="n">
        <f aca="false">H1311+E1312</f>
        <v>437.3</v>
      </c>
    </row>
    <row r="1313" customFormat="false" ht="15" hidden="false" customHeight="true" outlineLevel="0" collapsed="false">
      <c r="A1313" s="4" t="n">
        <v>140</v>
      </c>
      <c r="B1313" s="5" t="n">
        <v>46096</v>
      </c>
      <c r="C1313" s="6" t="n">
        <v>22</v>
      </c>
      <c r="D1313" s="6" t="n">
        <v>9.3</v>
      </c>
      <c r="E1313" s="7" t="n">
        <v>-12.7</v>
      </c>
      <c r="F1313" s="8" t="s">
        <v>9</v>
      </c>
      <c r="G1313" s="9" t="s">
        <v>1069</v>
      </c>
      <c r="H1313" s="10" t="n">
        <f aca="false">H1312+E1313</f>
        <v>424.6</v>
      </c>
    </row>
    <row r="1314" customFormat="false" ht="27.75" hidden="false" customHeight="true" outlineLevel="0" collapsed="false">
      <c r="A1314" s="11" t="n">
        <v>141</v>
      </c>
      <c r="B1314" s="12" t="n">
        <v>46097</v>
      </c>
      <c r="C1314" s="13" t="n">
        <v>20</v>
      </c>
      <c r="D1314" s="13" t="n">
        <v>84.4</v>
      </c>
      <c r="E1314" s="14" t="n">
        <v>64.4</v>
      </c>
      <c r="F1314" s="15" t="s">
        <v>10</v>
      </c>
      <c r="G1314" s="16" t="s">
        <v>1070</v>
      </c>
      <c r="H1314" s="17" t="n">
        <f aca="false">H1313+E1314</f>
        <v>489</v>
      </c>
    </row>
    <row r="1315" customFormat="false" ht="15" hidden="false" customHeight="true" outlineLevel="0" collapsed="false">
      <c r="A1315" s="11" t="n">
        <v>142</v>
      </c>
      <c r="B1315" s="12" t="n">
        <v>46098</v>
      </c>
      <c r="C1315" s="13" t="n">
        <v>25.5</v>
      </c>
      <c r="D1315" s="13" t="n">
        <v>31.32</v>
      </c>
      <c r="E1315" s="14" t="n">
        <v>5.82</v>
      </c>
      <c r="F1315" s="15" t="s">
        <v>10</v>
      </c>
      <c r="G1315" s="16" t="s">
        <v>1071</v>
      </c>
      <c r="H1315" s="17" t="n">
        <f aca="false">H1314+E1315</f>
        <v>494.82</v>
      </c>
    </row>
    <row r="1316" customFormat="false" ht="27.75" hidden="false" customHeight="true" outlineLevel="0" collapsed="false">
      <c r="A1316" s="11" t="n">
        <v>143</v>
      </c>
      <c r="B1316" s="12" t="n">
        <v>46099</v>
      </c>
      <c r="C1316" s="13" t="n">
        <v>30</v>
      </c>
      <c r="D1316" s="13" t="n">
        <v>55.6</v>
      </c>
      <c r="E1316" s="14" t="n">
        <v>25.6</v>
      </c>
      <c r="F1316" s="15" t="s">
        <v>10</v>
      </c>
      <c r="G1316" s="16" t="s">
        <v>1072</v>
      </c>
      <c r="H1316" s="17" t="n">
        <f aca="false">H1315+E1316</f>
        <v>520.42</v>
      </c>
    </row>
    <row r="1317" customFormat="false" ht="15" hidden="false" customHeight="true" outlineLevel="0" collapsed="false">
      <c r="A1317" s="4" t="n">
        <v>144</v>
      </c>
      <c r="B1317" s="5" t="n">
        <v>46100</v>
      </c>
      <c r="C1317" s="6" t="n">
        <v>27</v>
      </c>
      <c r="D1317" s="6" t="n">
        <v>24.6</v>
      </c>
      <c r="E1317" s="7" t="n">
        <v>-2.4</v>
      </c>
      <c r="F1317" s="8" t="s">
        <v>9</v>
      </c>
      <c r="G1317" s="9" t="s">
        <v>1073</v>
      </c>
      <c r="H1317" s="10" t="n">
        <f aca="false">H1316+E1317</f>
        <v>518.02</v>
      </c>
    </row>
    <row r="1318" customFormat="false" ht="15" hidden="false" customHeight="true" outlineLevel="0" collapsed="false">
      <c r="A1318" s="11" t="n">
        <v>145</v>
      </c>
      <c r="B1318" s="12" t="n">
        <v>46101</v>
      </c>
      <c r="C1318" s="13" t="n">
        <v>23.5</v>
      </c>
      <c r="D1318" s="13" t="n">
        <v>38.1</v>
      </c>
      <c r="E1318" s="14" t="n">
        <v>14.6</v>
      </c>
      <c r="F1318" s="15" t="s">
        <v>10</v>
      </c>
      <c r="G1318" s="16" t="s">
        <v>1074</v>
      </c>
      <c r="H1318" s="17" t="n">
        <f aca="false">H1317+E1318</f>
        <v>532.62</v>
      </c>
    </row>
    <row r="1319" customFormat="false" ht="15" hidden="false" customHeight="true" outlineLevel="0" collapsed="false">
      <c r="A1319" s="11" t="n">
        <v>146</v>
      </c>
      <c r="B1319" s="12" t="n">
        <v>46102</v>
      </c>
      <c r="C1319" s="13" t="n">
        <v>19</v>
      </c>
      <c r="D1319" s="13" t="n">
        <v>30.75</v>
      </c>
      <c r="E1319" s="14" t="n">
        <v>11.75</v>
      </c>
      <c r="F1319" s="15" t="s">
        <v>10</v>
      </c>
      <c r="G1319" s="16" t="s">
        <v>1075</v>
      </c>
      <c r="H1319" s="17" t="n">
        <f aca="false">H1318+E1319</f>
        <v>544.37</v>
      </c>
    </row>
    <row r="1320" customFormat="false" ht="15" hidden="false" customHeight="true" outlineLevel="0" collapsed="false">
      <c r="A1320" s="4" t="n">
        <v>147</v>
      </c>
      <c r="B1320" s="5" t="n">
        <v>46103</v>
      </c>
      <c r="C1320" s="6" t="n">
        <v>32</v>
      </c>
      <c r="D1320" s="6" t="n">
        <v>17.1</v>
      </c>
      <c r="E1320" s="7" t="n">
        <v>-14.9</v>
      </c>
      <c r="F1320" s="8" t="s">
        <v>9</v>
      </c>
      <c r="G1320" s="9" t="s">
        <v>1076</v>
      </c>
      <c r="H1320" s="10" t="n">
        <f aca="false">H1319+E1320</f>
        <v>529.47</v>
      </c>
    </row>
    <row r="1321" customFormat="false" ht="27.75" hidden="false" customHeight="true" outlineLevel="0" collapsed="false">
      <c r="A1321" s="11" t="n">
        <v>148</v>
      </c>
      <c r="B1321" s="12" t="n">
        <v>46104</v>
      </c>
      <c r="C1321" s="13" t="n">
        <v>15</v>
      </c>
      <c r="D1321" s="13" t="n">
        <v>64.64</v>
      </c>
      <c r="E1321" s="14" t="n">
        <v>49.64</v>
      </c>
      <c r="F1321" s="15" t="s">
        <v>10</v>
      </c>
      <c r="G1321" s="16" t="s">
        <v>1077</v>
      </c>
      <c r="H1321" s="17" t="n">
        <f aca="false">H1320+E1321</f>
        <v>579.11</v>
      </c>
    </row>
    <row r="1322" customFormat="false" ht="15" hidden="false" customHeight="true" outlineLevel="0" collapsed="false">
      <c r="A1322" s="4" t="n">
        <v>149</v>
      </c>
      <c r="B1322" s="5" t="n">
        <v>46105</v>
      </c>
      <c r="C1322" s="6" t="n">
        <v>34.5</v>
      </c>
      <c r="D1322" s="6" t="n">
        <v>0</v>
      </c>
      <c r="E1322" s="7" t="n">
        <v>-34.5</v>
      </c>
      <c r="F1322" s="8" t="s">
        <v>9</v>
      </c>
      <c r="G1322" s="9"/>
      <c r="H1322" s="10" t="n">
        <f aca="false">H1321+E1322</f>
        <v>544.61</v>
      </c>
    </row>
    <row r="1323" customFormat="false" ht="15" hidden="false" customHeight="true" outlineLevel="0" collapsed="false">
      <c r="A1323" s="11" t="n">
        <v>150</v>
      </c>
      <c r="B1323" s="12" t="n">
        <v>46106</v>
      </c>
      <c r="C1323" s="13" t="n">
        <v>15.5</v>
      </c>
      <c r="D1323" s="13" t="n">
        <v>18</v>
      </c>
      <c r="E1323" s="14" t="n">
        <v>2.5</v>
      </c>
      <c r="F1323" s="15" t="s">
        <v>10</v>
      </c>
      <c r="G1323" s="16" t="s">
        <v>1078</v>
      </c>
      <c r="H1323" s="17" t="n">
        <f aca="false">H1322+E1323</f>
        <v>547.11</v>
      </c>
    </row>
    <row r="1324" customFormat="false" ht="15" hidden="false" customHeight="true" outlineLevel="0" collapsed="false">
      <c r="A1324" s="11" t="n">
        <v>151</v>
      </c>
      <c r="B1324" s="12" t="n">
        <v>46107</v>
      </c>
      <c r="C1324" s="13" t="n">
        <v>39</v>
      </c>
      <c r="D1324" s="13" t="n">
        <v>41.55</v>
      </c>
      <c r="E1324" s="14" t="n">
        <v>2.55</v>
      </c>
      <c r="F1324" s="15" t="s">
        <v>10</v>
      </c>
      <c r="G1324" s="16" t="s">
        <v>1079</v>
      </c>
      <c r="H1324" s="17" t="n">
        <f aca="false">H1323+E1324</f>
        <v>549.66</v>
      </c>
    </row>
    <row r="1325" customFormat="false" ht="15" hidden="false" customHeight="true" outlineLevel="0" collapsed="false">
      <c r="A1325" s="4" t="n">
        <v>152</v>
      </c>
      <c r="B1325" s="5" t="n">
        <v>46108</v>
      </c>
      <c r="C1325" s="6" t="n">
        <v>7.5</v>
      </c>
      <c r="D1325" s="6" t="n">
        <v>0</v>
      </c>
      <c r="E1325" s="7" t="n">
        <v>-7.5</v>
      </c>
      <c r="F1325" s="8" t="s">
        <v>9</v>
      </c>
      <c r="G1325" s="9"/>
      <c r="H1325" s="10" t="n">
        <f aca="false">H1324+E1325</f>
        <v>542.16</v>
      </c>
    </row>
    <row r="1326" customFormat="false" ht="15" hidden="false" customHeight="true" outlineLevel="0" collapsed="false">
      <c r="A1326" s="4" t="n">
        <v>153</v>
      </c>
      <c r="B1326" s="5" t="n">
        <v>46109</v>
      </c>
      <c r="C1326" s="6" t="n">
        <v>32</v>
      </c>
      <c r="D1326" s="6" t="n">
        <v>25.6</v>
      </c>
      <c r="E1326" s="7" t="n">
        <v>-6.4</v>
      </c>
      <c r="F1326" s="8" t="s">
        <v>9</v>
      </c>
      <c r="G1326" s="9" t="s">
        <v>1080</v>
      </c>
      <c r="H1326" s="10" t="n">
        <f aca="false">H1325+E1326</f>
        <v>535.76</v>
      </c>
    </row>
    <row r="1327" customFormat="false" ht="15" hidden="false" customHeight="true" outlineLevel="0" collapsed="false">
      <c r="A1327" s="11" t="n">
        <v>154</v>
      </c>
      <c r="B1327" s="12" t="n">
        <v>46110</v>
      </c>
      <c r="C1327" s="13" t="n">
        <v>20.5</v>
      </c>
      <c r="D1327" s="13" t="n">
        <v>24.15</v>
      </c>
      <c r="E1327" s="14" t="n">
        <v>3.65</v>
      </c>
      <c r="F1327" s="15" t="s">
        <v>10</v>
      </c>
      <c r="G1327" s="16" t="s">
        <v>1081</v>
      </c>
      <c r="H1327" s="17" t="n">
        <f aca="false">H1326+E1327</f>
        <v>539.41</v>
      </c>
    </row>
    <row r="1328" customFormat="false" ht="15" hidden="false" customHeight="true" outlineLevel="0" collapsed="false">
      <c r="A1328" s="4" t="n">
        <v>155</v>
      </c>
      <c r="B1328" s="5" t="n">
        <v>46111</v>
      </c>
      <c r="C1328" s="6" t="n">
        <v>28</v>
      </c>
      <c r="D1328" s="6" t="n">
        <v>10.13</v>
      </c>
      <c r="E1328" s="7" t="n">
        <v>-17.87</v>
      </c>
      <c r="F1328" s="8" t="s">
        <v>9</v>
      </c>
      <c r="G1328" s="9" t="s">
        <v>1082</v>
      </c>
      <c r="H1328" s="10" t="n">
        <f aca="false">H1327+E1328</f>
        <v>521.54</v>
      </c>
    </row>
    <row r="1329" customFormat="false" ht="15" hidden="false" customHeight="true" outlineLevel="0" collapsed="false">
      <c r="A1329" s="4" t="n">
        <v>156</v>
      </c>
      <c r="B1329" s="5" t="n">
        <v>46112</v>
      </c>
      <c r="C1329" s="6" t="n">
        <v>22.5</v>
      </c>
      <c r="D1329" s="6" t="n">
        <v>8.6</v>
      </c>
      <c r="E1329" s="7" t="n">
        <v>-13.9</v>
      </c>
      <c r="F1329" s="8" t="s">
        <v>9</v>
      </c>
      <c r="G1329" s="9" t="s">
        <v>1083</v>
      </c>
      <c r="H1329" s="10" t="n">
        <f aca="false">H1328+E1329</f>
        <v>507.64</v>
      </c>
    </row>
    <row r="1330" customFormat="false" ht="15" hidden="false" customHeight="true" outlineLevel="0" collapsed="false">
      <c r="A1330" s="4" t="n">
        <v>157</v>
      </c>
      <c r="B1330" s="5" t="n">
        <v>46113</v>
      </c>
      <c r="C1330" s="6" t="n">
        <v>21</v>
      </c>
      <c r="D1330" s="6" t="n">
        <v>10.5</v>
      </c>
      <c r="E1330" s="7" t="n">
        <v>-10.5</v>
      </c>
      <c r="F1330" s="8" t="s">
        <v>9</v>
      </c>
      <c r="G1330" s="9" t="s">
        <v>1084</v>
      </c>
      <c r="H1330" s="10" t="n">
        <f aca="false">H1329+E1330</f>
        <v>497.14</v>
      </c>
    </row>
    <row r="1331" customFormat="false" ht="15" hidden="false" customHeight="true" outlineLevel="0" collapsed="false">
      <c r="A1331" s="11" t="n">
        <v>158</v>
      </c>
      <c r="B1331" s="12" t="n">
        <v>46114</v>
      </c>
      <c r="C1331" s="13" t="n">
        <v>22.5</v>
      </c>
      <c r="D1331" s="13" t="n">
        <v>28.6</v>
      </c>
      <c r="E1331" s="14" t="n">
        <v>6.1</v>
      </c>
      <c r="F1331" s="15" t="s">
        <v>10</v>
      </c>
      <c r="G1331" s="16" t="s">
        <v>1085</v>
      </c>
      <c r="H1331" s="17" t="n">
        <f aca="false">H1330+E1331</f>
        <v>503.24</v>
      </c>
    </row>
    <row r="1332" customFormat="false" ht="15" hidden="false" customHeight="true" outlineLevel="0" collapsed="false">
      <c r="A1332" s="4" t="n">
        <v>159</v>
      </c>
      <c r="B1332" s="5" t="n">
        <v>46115</v>
      </c>
      <c r="C1332" s="6" t="n">
        <v>22</v>
      </c>
      <c r="D1332" s="6" t="n">
        <v>0</v>
      </c>
      <c r="E1332" s="7" t="n">
        <v>-22</v>
      </c>
      <c r="F1332" s="8" t="s">
        <v>9</v>
      </c>
      <c r="G1332" s="9"/>
      <c r="H1332" s="10" t="n">
        <f aca="false">H1331+E1332</f>
        <v>481.24</v>
      </c>
    </row>
    <row r="1333" customFormat="false" ht="15" hidden="false" customHeight="true" outlineLevel="0" collapsed="false">
      <c r="A1333" s="11" t="n">
        <v>160</v>
      </c>
      <c r="B1333" s="12" t="n">
        <v>46116</v>
      </c>
      <c r="C1333" s="13" t="n">
        <v>21.5</v>
      </c>
      <c r="D1333" s="13" t="n">
        <v>22.5</v>
      </c>
      <c r="E1333" s="14" t="n">
        <v>1</v>
      </c>
      <c r="F1333" s="15" t="s">
        <v>10</v>
      </c>
      <c r="G1333" s="16" t="s">
        <v>1086</v>
      </c>
      <c r="H1333" s="17" t="n">
        <f aca="false">H1332+E1333</f>
        <v>482.24</v>
      </c>
    </row>
    <row r="1334" customFormat="false" ht="15" hidden="false" customHeight="true" outlineLevel="0" collapsed="false">
      <c r="A1334" s="11" t="n">
        <v>161</v>
      </c>
      <c r="B1334" s="12" t="n">
        <v>46117</v>
      </c>
      <c r="C1334" s="13" t="n">
        <v>11</v>
      </c>
      <c r="D1334" s="13" t="n">
        <v>43</v>
      </c>
      <c r="E1334" s="14" t="n">
        <v>32</v>
      </c>
      <c r="F1334" s="15" t="s">
        <v>10</v>
      </c>
      <c r="G1334" s="16" t="s">
        <v>1087</v>
      </c>
      <c r="H1334" s="17" t="n">
        <f aca="false">H1333+E1334</f>
        <v>514.24</v>
      </c>
    </row>
    <row r="1335" customFormat="false" ht="15" hidden="false" customHeight="true" outlineLevel="0" collapsed="false">
      <c r="A1335" s="11" t="n">
        <v>162</v>
      </c>
      <c r="B1335" s="12" t="n">
        <v>46118</v>
      </c>
      <c r="C1335" s="13" t="n">
        <v>24</v>
      </c>
      <c r="D1335" s="13" t="n">
        <v>27.6</v>
      </c>
      <c r="E1335" s="14" t="n">
        <v>3.6</v>
      </c>
      <c r="F1335" s="15" t="s">
        <v>10</v>
      </c>
      <c r="G1335" s="16" t="s">
        <v>1088</v>
      </c>
      <c r="H1335" s="17" t="n">
        <f aca="false">H1334+E1335</f>
        <v>517.84</v>
      </c>
    </row>
    <row r="1336" customFormat="false" ht="15" hidden="false" customHeight="true" outlineLevel="0" collapsed="false">
      <c r="A1336" s="11" t="n">
        <v>163</v>
      </c>
      <c r="B1336" s="12" t="n">
        <v>46119</v>
      </c>
      <c r="C1336" s="13" t="n">
        <v>14</v>
      </c>
      <c r="D1336" s="13" t="n">
        <v>25.35</v>
      </c>
      <c r="E1336" s="14" t="n">
        <v>11.35</v>
      </c>
      <c r="F1336" s="15" t="s">
        <v>10</v>
      </c>
      <c r="G1336" s="16" t="s">
        <v>1089</v>
      </c>
      <c r="H1336" s="17" t="n">
        <f aca="false">H1335+E1336</f>
        <v>529.19</v>
      </c>
    </row>
    <row r="1337" customFormat="false" ht="15" hidden="false" customHeight="true" outlineLevel="0" collapsed="false">
      <c r="A1337" s="4" t="n">
        <v>164</v>
      </c>
      <c r="B1337" s="5" t="n">
        <v>46120</v>
      </c>
      <c r="C1337" s="6" t="n">
        <v>32</v>
      </c>
      <c r="D1337" s="6" t="n">
        <v>19.13</v>
      </c>
      <c r="E1337" s="7" t="n">
        <v>-12.87</v>
      </c>
      <c r="F1337" s="8" t="s">
        <v>9</v>
      </c>
      <c r="G1337" s="9" t="s">
        <v>1090</v>
      </c>
      <c r="H1337" s="10" t="n">
        <f aca="false">H1336+E1337</f>
        <v>516.32</v>
      </c>
    </row>
    <row r="1338" customFormat="false" ht="27.75" hidden="false" customHeight="true" outlineLevel="0" collapsed="false">
      <c r="A1338" s="11" t="n">
        <v>165</v>
      </c>
      <c r="B1338" s="12" t="n">
        <v>46121</v>
      </c>
      <c r="C1338" s="13" t="n">
        <v>15.5</v>
      </c>
      <c r="D1338" s="13" t="n">
        <v>44.1</v>
      </c>
      <c r="E1338" s="14" t="n">
        <v>28.6</v>
      </c>
      <c r="F1338" s="15" t="s">
        <v>10</v>
      </c>
      <c r="G1338" s="16" t="s">
        <v>1091</v>
      </c>
      <c r="H1338" s="17" t="n">
        <f aca="false">H1337+E1338</f>
        <v>544.92</v>
      </c>
    </row>
    <row r="1339" customFormat="false" ht="15" hidden="false" customHeight="true" outlineLevel="0" collapsed="false">
      <c r="A1339" s="11" t="n">
        <v>166</v>
      </c>
      <c r="B1339" s="12" t="n">
        <v>46122</v>
      </c>
      <c r="C1339" s="13" t="n">
        <v>15.5</v>
      </c>
      <c r="D1339" s="13" t="n">
        <v>18.65</v>
      </c>
      <c r="E1339" s="14" t="n">
        <v>3.15</v>
      </c>
      <c r="F1339" s="15" t="s">
        <v>10</v>
      </c>
      <c r="G1339" s="16" t="s">
        <v>1092</v>
      </c>
      <c r="H1339" s="17" t="n">
        <f aca="false">H1338+E1339</f>
        <v>548.07</v>
      </c>
    </row>
    <row r="1340" customFormat="false" ht="15" hidden="false" customHeight="true" outlineLevel="0" collapsed="false">
      <c r="A1340" s="4" t="n">
        <v>167</v>
      </c>
      <c r="B1340" s="5" t="n">
        <v>46123</v>
      </c>
      <c r="C1340" s="6" t="n">
        <v>25</v>
      </c>
      <c r="D1340" s="6" t="n">
        <v>10.2</v>
      </c>
      <c r="E1340" s="7" t="n">
        <v>-14.8</v>
      </c>
      <c r="F1340" s="8" t="s">
        <v>9</v>
      </c>
      <c r="G1340" s="9" t="s">
        <v>1093</v>
      </c>
      <c r="H1340" s="10" t="n">
        <f aca="false">H1339+E1340</f>
        <v>533.27</v>
      </c>
    </row>
    <row r="1341" customFormat="false" ht="27.75" hidden="false" customHeight="true" outlineLevel="0" collapsed="false">
      <c r="A1341" s="11" t="n">
        <v>168</v>
      </c>
      <c r="B1341" s="12" t="n">
        <v>46125</v>
      </c>
      <c r="C1341" s="13" t="n">
        <v>28.5</v>
      </c>
      <c r="D1341" s="13" t="n">
        <v>105.52</v>
      </c>
      <c r="E1341" s="14" t="n">
        <v>77.02</v>
      </c>
      <c r="F1341" s="15" t="s">
        <v>10</v>
      </c>
      <c r="G1341" s="16" t="s">
        <v>1094</v>
      </c>
      <c r="H1341" s="17" t="n">
        <f aca="false">H1340+E1341</f>
        <v>610.29</v>
      </c>
    </row>
    <row r="1342" customFormat="false" ht="15" hidden="false" customHeight="true" outlineLevel="0" collapsed="false">
      <c r="A1342" s="4" t="n">
        <v>169</v>
      </c>
      <c r="B1342" s="5" t="n">
        <v>46127</v>
      </c>
      <c r="C1342" s="6" t="n">
        <v>7</v>
      </c>
      <c r="D1342" s="6" t="n">
        <v>0</v>
      </c>
      <c r="E1342" s="7" t="n">
        <v>-7</v>
      </c>
      <c r="F1342" s="8" t="s">
        <v>9</v>
      </c>
      <c r="G1342" s="9"/>
      <c r="H1342" s="10" t="n">
        <f aca="false">H1341+E1342</f>
        <v>603.29</v>
      </c>
    </row>
    <row r="1343" customFormat="false" ht="15" hidden="false" customHeight="true" outlineLevel="0" collapsed="false">
      <c r="A1343" s="11" t="n">
        <v>170</v>
      </c>
      <c r="B1343" s="12" t="n">
        <v>46128</v>
      </c>
      <c r="C1343" s="13" t="n">
        <v>7</v>
      </c>
      <c r="D1343" s="13" t="n">
        <v>12.6</v>
      </c>
      <c r="E1343" s="14" t="n">
        <v>5.6</v>
      </c>
      <c r="F1343" s="15" t="s">
        <v>10</v>
      </c>
      <c r="G1343" s="16" t="s">
        <v>1095</v>
      </c>
      <c r="H1343" s="17" t="n">
        <f aca="false">H1342+E1343</f>
        <v>608.89</v>
      </c>
    </row>
    <row r="1344" customFormat="false" ht="15" hidden="false" customHeight="true" outlineLevel="0" collapsed="false">
      <c r="A1344" s="4" t="n">
        <v>171</v>
      </c>
      <c r="B1344" s="5" t="n">
        <v>46130</v>
      </c>
      <c r="C1344" s="6" t="n">
        <v>7</v>
      </c>
      <c r="D1344" s="6" t="n">
        <v>0</v>
      </c>
      <c r="E1344" s="7" t="n">
        <v>-7</v>
      </c>
      <c r="F1344" s="8" t="s">
        <v>9</v>
      </c>
      <c r="G1344" s="9"/>
      <c r="H1344" s="10" t="n">
        <f aca="false">H1343+E1344</f>
        <v>601.89</v>
      </c>
    </row>
    <row r="1345" customFormat="false" ht="15" hidden="false" customHeight="true" outlineLevel="0" collapsed="false">
      <c r="A1345" s="11" t="n">
        <v>172</v>
      </c>
      <c r="B1345" s="12" t="n">
        <v>46131</v>
      </c>
      <c r="C1345" s="13" t="n">
        <v>6.5</v>
      </c>
      <c r="D1345" s="13" t="n">
        <v>9.65</v>
      </c>
      <c r="E1345" s="14" t="n">
        <v>3.15</v>
      </c>
      <c r="F1345" s="15" t="s">
        <v>10</v>
      </c>
      <c r="G1345" s="16" t="s">
        <v>1096</v>
      </c>
      <c r="H1345" s="17" t="n">
        <f aca="false">H1344+E1345</f>
        <v>605.04</v>
      </c>
    </row>
    <row r="1346" customFormat="false" ht="15" hidden="false" customHeight="true" outlineLevel="0" collapsed="false">
      <c r="A1346" s="11" t="n">
        <v>173</v>
      </c>
      <c r="B1346" s="12" t="n">
        <v>46132</v>
      </c>
      <c r="C1346" s="13" t="n">
        <v>14</v>
      </c>
      <c r="D1346" s="13" t="n">
        <v>22.5</v>
      </c>
      <c r="E1346" s="14" t="n">
        <v>8.5</v>
      </c>
      <c r="F1346" s="15" t="s">
        <v>10</v>
      </c>
      <c r="G1346" s="16" t="s">
        <v>1097</v>
      </c>
      <c r="H1346" s="17" t="n">
        <f aca="false">H1345+E1346</f>
        <v>613.54</v>
      </c>
    </row>
    <row r="1347" customFormat="false" ht="15" hidden="false" customHeight="true" outlineLevel="0" collapsed="false">
      <c r="A1347" s="4" t="n">
        <v>174</v>
      </c>
      <c r="B1347" s="5" t="n">
        <v>46133</v>
      </c>
      <c r="C1347" s="6" t="n">
        <v>22</v>
      </c>
      <c r="D1347" s="6" t="n">
        <v>0</v>
      </c>
      <c r="E1347" s="7" t="n">
        <v>-22</v>
      </c>
      <c r="F1347" s="8" t="s">
        <v>9</v>
      </c>
      <c r="G1347" s="9"/>
      <c r="H1347" s="10" t="n">
        <f aca="false">H1346+E1347</f>
        <v>591.54</v>
      </c>
    </row>
    <row r="1348" customFormat="false" ht="15" hidden="false" customHeight="true" outlineLevel="0" collapsed="false">
      <c r="A1348" s="11" t="n">
        <v>175</v>
      </c>
      <c r="B1348" s="12" t="n">
        <v>46135</v>
      </c>
      <c r="C1348" s="13" t="n">
        <v>7</v>
      </c>
      <c r="D1348" s="13" t="n">
        <v>13.2</v>
      </c>
      <c r="E1348" s="14" t="n">
        <v>6.2</v>
      </c>
      <c r="F1348" s="15" t="s">
        <v>10</v>
      </c>
      <c r="G1348" s="16" t="s">
        <v>1098</v>
      </c>
      <c r="H1348" s="17" t="n">
        <f aca="false">H1347+E1348</f>
        <v>597.74</v>
      </c>
    </row>
    <row r="1349" customFormat="false" ht="15" hidden="false" customHeight="true" outlineLevel="0" collapsed="false">
      <c r="A1349" s="4" t="n">
        <v>176</v>
      </c>
      <c r="B1349" s="5" t="n">
        <v>46136</v>
      </c>
      <c r="C1349" s="6" t="n">
        <v>11</v>
      </c>
      <c r="D1349" s="6" t="n">
        <v>0</v>
      </c>
      <c r="E1349" s="7" t="n">
        <v>-11</v>
      </c>
      <c r="F1349" s="8" t="s">
        <v>9</v>
      </c>
      <c r="G1349" s="9"/>
      <c r="H1349" s="10" t="n">
        <f aca="false">H1348+E1349</f>
        <v>586.74</v>
      </c>
    </row>
    <row r="1350" customFormat="false" ht="15" hidden="false" customHeight="true" outlineLevel="0" collapsed="false">
      <c r="A1350" s="11" t="n">
        <v>177</v>
      </c>
      <c r="B1350" s="12" t="n">
        <v>46137</v>
      </c>
      <c r="C1350" s="13" t="n">
        <v>11</v>
      </c>
      <c r="D1350" s="13" t="n">
        <v>27.08</v>
      </c>
      <c r="E1350" s="14" t="n">
        <v>16.08</v>
      </c>
      <c r="F1350" s="15" t="s">
        <v>10</v>
      </c>
      <c r="G1350" s="16" t="s">
        <v>1099</v>
      </c>
      <c r="H1350" s="17" t="n">
        <f aca="false">H1349+E1350</f>
        <v>602.82</v>
      </c>
    </row>
    <row r="1351" customFormat="false" ht="15" hidden="false" customHeight="true" outlineLevel="0" collapsed="false">
      <c r="A1351" s="4" t="n">
        <v>178</v>
      </c>
      <c r="B1351" s="5" t="n">
        <v>46138</v>
      </c>
      <c r="C1351" s="6" t="n">
        <v>14</v>
      </c>
      <c r="D1351" s="6" t="n">
        <v>9</v>
      </c>
      <c r="E1351" s="7" t="n">
        <v>-5</v>
      </c>
      <c r="F1351" s="8" t="s">
        <v>9</v>
      </c>
      <c r="G1351" s="9" t="s">
        <v>1100</v>
      </c>
      <c r="H1351" s="10" t="n">
        <f aca="false">H1350+E1351</f>
        <v>597.82</v>
      </c>
    </row>
    <row r="1352" customFormat="false" ht="15" hidden="false" customHeight="true" outlineLevel="0" collapsed="false">
      <c r="A1352" s="4" t="n">
        <v>179</v>
      </c>
      <c r="B1352" s="5" t="n">
        <v>46139</v>
      </c>
      <c r="C1352" s="6" t="n">
        <v>14</v>
      </c>
      <c r="D1352" s="6" t="n">
        <v>0</v>
      </c>
      <c r="E1352" s="7" t="n">
        <v>-14</v>
      </c>
      <c r="F1352" s="8" t="s">
        <v>9</v>
      </c>
      <c r="G1352" s="9"/>
      <c r="H1352" s="10" t="n">
        <f aca="false">H1351+E1352</f>
        <v>583.82</v>
      </c>
    </row>
    <row r="1353" customFormat="false" ht="15" hidden="false" customHeight="true" outlineLevel="0" collapsed="false">
      <c r="A1353" s="11" t="n">
        <v>180</v>
      </c>
      <c r="B1353" s="12" t="n">
        <v>46140</v>
      </c>
      <c r="C1353" s="13" t="n">
        <v>11</v>
      </c>
      <c r="D1353" s="13" t="n">
        <v>12.3</v>
      </c>
      <c r="E1353" s="14" t="n">
        <v>1.3</v>
      </c>
      <c r="F1353" s="15" t="s">
        <v>10</v>
      </c>
      <c r="G1353" s="16" t="s">
        <v>1101</v>
      </c>
      <c r="H1353" s="17" t="n">
        <f aca="false">H1352+E1353</f>
        <v>585.12</v>
      </c>
    </row>
    <row r="1354" customFormat="false" ht="15" hidden="false" customHeight="true" outlineLevel="0" collapsed="false">
      <c r="A1354" s="11" t="n">
        <v>181</v>
      </c>
      <c r="B1354" s="12" t="n">
        <v>46141</v>
      </c>
      <c r="C1354" s="13" t="n">
        <v>11</v>
      </c>
      <c r="D1354" s="13" t="n">
        <v>22.95</v>
      </c>
      <c r="E1354" s="14" t="n">
        <v>11.95</v>
      </c>
      <c r="F1354" s="15" t="s">
        <v>10</v>
      </c>
      <c r="G1354" s="16" t="s">
        <v>1102</v>
      </c>
      <c r="H1354" s="17" t="n">
        <f aca="false">H1353+E1354</f>
        <v>597.07</v>
      </c>
    </row>
    <row r="1355" customFormat="false" ht="15" hidden="false" customHeight="true" outlineLevel="0" collapsed="false">
      <c r="A1355" s="4" t="n">
        <v>182</v>
      </c>
      <c r="B1355" s="5" t="n">
        <v>46142</v>
      </c>
      <c r="C1355" s="6" t="n">
        <v>11</v>
      </c>
      <c r="D1355" s="6" t="n">
        <v>10.2</v>
      </c>
      <c r="E1355" s="7" t="n">
        <v>-0.8</v>
      </c>
      <c r="F1355" s="8" t="s">
        <v>9</v>
      </c>
      <c r="G1355" s="9" t="s">
        <v>1103</v>
      </c>
      <c r="H1355" s="10" t="n">
        <f aca="false">H1354+E1355</f>
        <v>596.27</v>
      </c>
    </row>
    <row r="1356" customFormat="false" ht="15" hidden="false" customHeight="true" outlineLevel="0" collapsed="false">
      <c r="A1356" s="11" t="n">
        <v>183</v>
      </c>
      <c r="B1356" s="12" t="n">
        <v>46143</v>
      </c>
      <c r="C1356" s="13" t="n">
        <v>11</v>
      </c>
      <c r="D1356" s="13" t="n">
        <v>17.1</v>
      </c>
      <c r="E1356" s="14" t="n">
        <v>6.1</v>
      </c>
      <c r="F1356" s="15" t="s">
        <v>10</v>
      </c>
      <c r="G1356" s="16" t="s">
        <v>1104</v>
      </c>
      <c r="H1356" s="17" t="n">
        <f aca="false">H1355+E1356</f>
        <v>602.37</v>
      </c>
    </row>
    <row r="1357" customFormat="false" ht="15" hidden="false" customHeight="true" outlineLevel="0" collapsed="false">
      <c r="A1357" s="4" t="n">
        <v>184</v>
      </c>
      <c r="B1357" s="5" t="n">
        <v>46144</v>
      </c>
      <c r="C1357" s="6" t="n">
        <v>11</v>
      </c>
      <c r="D1357" s="6" t="n">
        <v>9.6</v>
      </c>
      <c r="E1357" s="7" t="n">
        <v>-1.4</v>
      </c>
      <c r="F1357" s="8" t="s">
        <v>9</v>
      </c>
      <c r="G1357" s="9" t="s">
        <v>1105</v>
      </c>
      <c r="H1357" s="10" t="n">
        <f aca="false">H1356+E1357</f>
        <v>600.97</v>
      </c>
    </row>
    <row r="1358" customFormat="false" ht="15" hidden="false" customHeight="true" outlineLevel="0" collapsed="false">
      <c r="A1358" s="4" t="n">
        <v>185</v>
      </c>
      <c r="B1358" s="5" t="n">
        <v>46145</v>
      </c>
      <c r="C1358" s="6" t="n">
        <v>11</v>
      </c>
      <c r="D1358" s="6" t="n">
        <v>10.2</v>
      </c>
      <c r="E1358" s="7" t="n">
        <v>-0.8</v>
      </c>
      <c r="F1358" s="8" t="s">
        <v>9</v>
      </c>
      <c r="G1358" s="9" t="s">
        <v>1106</v>
      </c>
      <c r="H1358" s="10" t="n">
        <f aca="false">H1357+E1358</f>
        <v>600.17</v>
      </c>
    </row>
    <row r="1359" customFormat="false" ht="15" hidden="false" customHeight="true" outlineLevel="0" collapsed="false">
      <c r="A1359" s="4" t="n">
        <v>186</v>
      </c>
      <c r="B1359" s="5" t="n">
        <v>46147</v>
      </c>
      <c r="C1359" s="6" t="n">
        <v>22</v>
      </c>
      <c r="D1359" s="6" t="n">
        <v>4.5</v>
      </c>
      <c r="E1359" s="7" t="n">
        <v>-17.5</v>
      </c>
      <c r="F1359" s="8" t="s">
        <v>9</v>
      </c>
      <c r="G1359" s="9" t="s">
        <v>1107</v>
      </c>
      <c r="H1359" s="10" t="n">
        <f aca="false">H1358+E1359</f>
        <v>582.67</v>
      </c>
    </row>
    <row r="1360" customFormat="false" ht="15" hidden="false" customHeight="true" outlineLevel="0" collapsed="false">
      <c r="A1360" s="4" t="n">
        <v>187</v>
      </c>
      <c r="B1360" s="5" t="n">
        <v>46148</v>
      </c>
      <c r="C1360" s="6" t="n">
        <v>7</v>
      </c>
      <c r="D1360" s="6" t="n">
        <v>0</v>
      </c>
      <c r="E1360" s="7" t="n">
        <v>-7</v>
      </c>
      <c r="F1360" s="8" t="s">
        <v>9</v>
      </c>
      <c r="G1360" s="9"/>
      <c r="H1360" s="10" t="n">
        <f aca="false">H1359+E1360</f>
        <v>575.67</v>
      </c>
    </row>
    <row r="1361" customFormat="false" ht="15" hidden="false" customHeight="true" outlineLevel="0" collapsed="false">
      <c r="A1361" s="11" t="n">
        <v>188</v>
      </c>
      <c r="B1361" s="12" t="n">
        <v>46149</v>
      </c>
      <c r="C1361" s="13" t="n">
        <v>7</v>
      </c>
      <c r="D1361" s="13" t="n">
        <v>9.9</v>
      </c>
      <c r="E1361" s="14" t="n">
        <v>2.9</v>
      </c>
      <c r="F1361" s="15" t="s">
        <v>10</v>
      </c>
      <c r="G1361" s="16" t="s">
        <v>1108</v>
      </c>
      <c r="H1361" s="17" t="n">
        <f aca="false">H1360+E1361</f>
        <v>578.57</v>
      </c>
    </row>
    <row r="1362" customFormat="false" ht="15" hidden="false" customHeight="true" outlineLevel="0" collapsed="false">
      <c r="A1362" s="4" t="n">
        <v>189</v>
      </c>
      <c r="B1362" s="5" t="n">
        <v>46150</v>
      </c>
      <c r="C1362" s="6" t="n">
        <v>6.5</v>
      </c>
      <c r="D1362" s="6" t="n">
        <v>0</v>
      </c>
      <c r="E1362" s="7" t="n">
        <v>-6.5</v>
      </c>
      <c r="F1362" s="8" t="s">
        <v>9</v>
      </c>
      <c r="G1362" s="9"/>
      <c r="H1362" s="10" t="n">
        <f aca="false">H1361+E1362</f>
        <v>572.07</v>
      </c>
    </row>
    <row r="1363" customFormat="false" ht="15" hidden="false" customHeight="true" outlineLevel="0" collapsed="false">
      <c r="A1363" s="4" t="n">
        <v>190</v>
      </c>
      <c r="B1363" s="5" t="n">
        <v>46151</v>
      </c>
      <c r="C1363" s="6" t="n">
        <v>7</v>
      </c>
      <c r="D1363" s="6" t="n">
        <v>0</v>
      </c>
      <c r="E1363" s="7" t="n">
        <v>-7</v>
      </c>
      <c r="F1363" s="8" t="s">
        <v>9</v>
      </c>
      <c r="G1363" s="9"/>
      <c r="H1363" s="10" t="n">
        <f aca="false">H1362+E1363</f>
        <v>565.07</v>
      </c>
    </row>
    <row r="1364" customFormat="false" ht="15" hidden="false" customHeight="true" outlineLevel="0" collapsed="false">
      <c r="A1364" s="11" t="n">
        <v>191</v>
      </c>
      <c r="B1364" s="12" t="n">
        <v>46152</v>
      </c>
      <c r="C1364" s="13" t="n">
        <v>7</v>
      </c>
      <c r="D1364" s="13" t="n">
        <v>14.25</v>
      </c>
      <c r="E1364" s="14" t="n">
        <v>7.25</v>
      </c>
      <c r="F1364" s="15" t="s">
        <v>10</v>
      </c>
      <c r="G1364" s="16" t="s">
        <v>1109</v>
      </c>
      <c r="H1364" s="17" t="n">
        <f aca="false">H1363+E1364</f>
        <v>572.32</v>
      </c>
    </row>
    <row r="1365" customFormat="false" ht="15" hidden="false" customHeight="true" outlineLevel="0" collapsed="false">
      <c r="A1365" s="4" t="n">
        <v>192</v>
      </c>
      <c r="B1365" s="5" t="n">
        <v>46153</v>
      </c>
      <c r="C1365" s="6" t="n">
        <v>7</v>
      </c>
      <c r="D1365" s="6" t="n">
        <v>0</v>
      </c>
      <c r="E1365" s="7" t="n">
        <v>-7</v>
      </c>
      <c r="F1365" s="8" t="s">
        <v>9</v>
      </c>
      <c r="G1365" s="9"/>
      <c r="H1365" s="10" t="n">
        <f aca="false">H1364+E1365</f>
        <v>565.32</v>
      </c>
    </row>
    <row r="1366" customFormat="false" ht="15" hidden="false" customHeight="true" outlineLevel="0" collapsed="false">
      <c r="A1366" s="4" t="n">
        <v>193</v>
      </c>
      <c r="B1366" s="5" t="n">
        <v>46154</v>
      </c>
      <c r="C1366" s="6" t="n">
        <v>7</v>
      </c>
      <c r="D1366" s="6" t="n">
        <v>0</v>
      </c>
      <c r="E1366" s="7" t="n">
        <v>-7</v>
      </c>
      <c r="F1366" s="8" t="s">
        <v>9</v>
      </c>
      <c r="G1366" s="9"/>
      <c r="H1366" s="10" t="n">
        <f aca="false">H1365+E1366</f>
        <v>558.32</v>
      </c>
    </row>
    <row r="1367" customFormat="false" ht="15" hidden="false" customHeight="true" outlineLevel="0" collapsed="false">
      <c r="A1367" s="4" t="n">
        <v>194</v>
      </c>
      <c r="B1367" s="5" t="n">
        <v>46155</v>
      </c>
      <c r="C1367" s="6" t="n">
        <v>3</v>
      </c>
      <c r="D1367" s="6" t="n">
        <v>0</v>
      </c>
      <c r="E1367" s="7" t="n">
        <v>-3</v>
      </c>
      <c r="F1367" s="8" t="s">
        <v>9</v>
      </c>
      <c r="G1367" s="9"/>
      <c r="H1367" s="10" t="n">
        <f aca="false">H1366+E1367</f>
        <v>555.32</v>
      </c>
    </row>
    <row r="1368" customFormat="false" ht="15" hidden="false" customHeight="true" outlineLevel="0" collapsed="false">
      <c r="A1368" s="4" t="n">
        <v>195</v>
      </c>
      <c r="B1368" s="5" t="n">
        <v>46156</v>
      </c>
      <c r="C1368" s="6" t="n">
        <v>3</v>
      </c>
      <c r="D1368" s="6" t="n">
        <v>0</v>
      </c>
      <c r="E1368" s="7" t="n">
        <v>-3</v>
      </c>
      <c r="F1368" s="8" t="s">
        <v>9</v>
      </c>
      <c r="G1368" s="9"/>
      <c r="H1368" s="10" t="n">
        <f aca="false">H1367+E1368</f>
        <v>552.32</v>
      </c>
    </row>
    <row r="1369" customFormat="false" ht="15" hidden="false" customHeight="true" outlineLevel="0" collapsed="false">
      <c r="A1369" s="4" t="n">
        <v>196</v>
      </c>
      <c r="B1369" s="5" t="n">
        <v>46158</v>
      </c>
      <c r="C1369" s="6" t="n">
        <v>5.5</v>
      </c>
      <c r="D1369" s="6" t="n">
        <v>0</v>
      </c>
      <c r="E1369" s="7" t="n">
        <v>-5.5</v>
      </c>
      <c r="F1369" s="8" t="s">
        <v>9</v>
      </c>
      <c r="G1369" s="9"/>
      <c r="H1369" s="10" t="n">
        <f aca="false">H1368+E1369</f>
        <v>546.82</v>
      </c>
    </row>
    <row r="1370" customFormat="false" ht="15" hidden="false" customHeight="true" outlineLevel="0" collapsed="false">
      <c r="A1370" s="4" t="n">
        <v>197</v>
      </c>
      <c r="B1370" s="5" t="n">
        <v>46160</v>
      </c>
      <c r="C1370" s="6" t="n">
        <v>7</v>
      </c>
      <c r="D1370" s="6" t="n">
        <v>0</v>
      </c>
      <c r="E1370" s="7" t="n">
        <v>-7</v>
      </c>
      <c r="F1370" s="8" t="s">
        <v>9</v>
      </c>
      <c r="G1370" s="9"/>
      <c r="H1370" s="10" t="n">
        <f aca="false">H1369+E1370</f>
        <v>539.82</v>
      </c>
    </row>
    <row r="1371" customFormat="false" ht="15" hidden="false" customHeight="true" outlineLevel="0" collapsed="false">
      <c r="A1371" s="4" t="n">
        <v>198</v>
      </c>
      <c r="B1371" s="5" t="n">
        <v>46162</v>
      </c>
      <c r="C1371" s="6" t="n">
        <v>7</v>
      </c>
      <c r="D1371" s="6" t="n">
        <v>0</v>
      </c>
      <c r="E1371" s="7" t="n">
        <v>-7</v>
      </c>
      <c r="F1371" s="8" t="s">
        <v>9</v>
      </c>
      <c r="G1371" s="9"/>
      <c r="H1371" s="10" t="n">
        <f aca="false">H1370+E1371</f>
        <v>532.82</v>
      </c>
    </row>
    <row r="1372" customFormat="false" ht="15" hidden="false" customHeight="true" outlineLevel="0" collapsed="false">
      <c r="A1372" s="11" t="n">
        <v>199</v>
      </c>
      <c r="B1372" s="12" t="n">
        <v>46164</v>
      </c>
      <c r="C1372" s="13" t="n">
        <v>7</v>
      </c>
      <c r="D1372" s="13" t="n">
        <v>53.35</v>
      </c>
      <c r="E1372" s="14" t="n">
        <v>46.35</v>
      </c>
      <c r="F1372" s="15" t="s">
        <v>10</v>
      </c>
      <c r="G1372" s="16" t="s">
        <v>1110</v>
      </c>
      <c r="H1372" s="17" t="n">
        <f aca="false">H1371+E1372</f>
        <v>579.17</v>
      </c>
    </row>
    <row r="1373" customFormat="false" ht="15" hidden="false" customHeight="true" outlineLevel="0" collapsed="false">
      <c r="A1373" s="11" t="n">
        <v>200</v>
      </c>
      <c r="B1373" s="12" t="n">
        <v>46166</v>
      </c>
      <c r="C1373" s="13" t="n">
        <v>7</v>
      </c>
      <c r="D1373" s="13" t="n">
        <v>13.5</v>
      </c>
      <c r="E1373" s="14" t="n">
        <v>6.5</v>
      </c>
      <c r="F1373" s="15" t="s">
        <v>10</v>
      </c>
      <c r="G1373" s="16" t="s">
        <v>1111</v>
      </c>
      <c r="H1373" s="17" t="n">
        <f aca="false">H1372+E1373</f>
        <v>585.67</v>
      </c>
    </row>
    <row r="1374" customFormat="false" ht="15" hidden="false" customHeight="true" outlineLevel="0" collapsed="false">
      <c r="A1374" s="11" t="n">
        <v>201</v>
      </c>
      <c r="B1374" s="12" t="n">
        <v>46168</v>
      </c>
      <c r="C1374" s="13" t="n">
        <v>6.5</v>
      </c>
      <c r="D1374" s="13" t="n">
        <v>14.25</v>
      </c>
      <c r="E1374" s="14" t="n">
        <v>7.75</v>
      </c>
      <c r="F1374" s="15" t="s">
        <v>10</v>
      </c>
      <c r="G1374" s="16" t="s">
        <v>1112</v>
      </c>
      <c r="H1374" s="17" t="n">
        <f aca="false">H1373+E1374</f>
        <v>593.42</v>
      </c>
    </row>
    <row r="1375" customFormat="false" ht="15" hidden="false" customHeight="true" outlineLevel="0" collapsed="false">
      <c r="A1375" s="11" t="n">
        <v>202</v>
      </c>
      <c r="B1375" s="12" t="n">
        <v>46171</v>
      </c>
      <c r="C1375" s="13" t="n">
        <v>12</v>
      </c>
      <c r="D1375" s="13" t="n">
        <v>15.75</v>
      </c>
      <c r="E1375" s="14" t="n">
        <v>3.75</v>
      </c>
      <c r="F1375" s="15" t="s">
        <v>10</v>
      </c>
      <c r="G1375" s="16" t="s">
        <v>1113</v>
      </c>
      <c r="H1375" s="17" t="n">
        <f aca="false">H1374+E1375</f>
        <v>597.17</v>
      </c>
    </row>
    <row r="1376" customFormat="false" ht="15" hidden="false" customHeight="true" outlineLevel="0" collapsed="false">
      <c r="A1376" s="11" t="n">
        <v>203</v>
      </c>
      <c r="B1376" s="12" t="n">
        <v>46173</v>
      </c>
      <c r="C1376" s="13" t="n">
        <v>12</v>
      </c>
      <c r="D1376" s="13" t="n">
        <v>18</v>
      </c>
      <c r="E1376" s="14" t="n">
        <v>6</v>
      </c>
      <c r="F1376" s="15" t="s">
        <v>10</v>
      </c>
      <c r="G1376" s="16" t="s">
        <v>1114</v>
      </c>
      <c r="H1376" s="17" t="n">
        <f aca="false">H1375+E1376</f>
        <v>603.17</v>
      </c>
    </row>
    <row r="1377" customFormat="false" ht="27.75" hidden="false" customHeight="true" outlineLevel="0" collapsed="false">
      <c r="A1377" s="11" t="n">
        <v>204</v>
      </c>
      <c r="B1377" s="12" t="n">
        <v>46176</v>
      </c>
      <c r="C1377" s="13" t="n">
        <v>22</v>
      </c>
      <c r="D1377" s="13" t="n">
        <v>24.13</v>
      </c>
      <c r="E1377" s="14" t="n">
        <v>2.13</v>
      </c>
      <c r="F1377" s="15" t="s">
        <v>10</v>
      </c>
      <c r="G1377" s="16" t="s">
        <v>1115</v>
      </c>
      <c r="H1377" s="17" t="n">
        <f aca="false">H1376+E1377</f>
        <v>605.3</v>
      </c>
    </row>
    <row r="1378" customFormat="false" ht="15" hidden="false" customHeight="true" outlineLevel="0" collapsed="false">
      <c r="A1378" s="11" t="n">
        <v>205</v>
      </c>
      <c r="B1378" s="12" t="n">
        <v>46179</v>
      </c>
      <c r="C1378" s="13" t="n">
        <v>12</v>
      </c>
      <c r="D1378" s="13" t="n">
        <v>27</v>
      </c>
      <c r="E1378" s="14" t="n">
        <v>15</v>
      </c>
      <c r="F1378" s="15" t="s">
        <v>10</v>
      </c>
      <c r="G1378" s="16" t="s">
        <v>1116</v>
      </c>
      <c r="H1378" s="17" t="n">
        <f aca="false">H1377+E1378</f>
        <v>620.3</v>
      </c>
    </row>
    <row r="1379" customFormat="false" ht="15" hidden="false" customHeight="true" outlineLevel="0" collapsed="false">
      <c r="A1379" s="4" t="n">
        <v>206</v>
      </c>
      <c r="B1379" s="5" t="n">
        <v>46182</v>
      </c>
      <c r="C1379" s="6" t="n">
        <v>12</v>
      </c>
      <c r="D1379" s="6" t="n">
        <v>10.8</v>
      </c>
      <c r="E1379" s="7" t="n">
        <v>-1.2</v>
      </c>
      <c r="F1379" s="8" t="s">
        <v>9</v>
      </c>
      <c r="G1379" s="9" t="s">
        <v>1117</v>
      </c>
      <c r="H1379" s="10" t="n">
        <f aca="false">H1378+E1379</f>
        <v>619.1</v>
      </c>
    </row>
    <row r="1380" customFormat="false" ht="15" hidden="false" customHeight="true" outlineLevel="0" collapsed="false">
      <c r="A1380" s="4" t="n">
        <v>207</v>
      </c>
      <c r="B1380" s="5" t="n">
        <v>46184</v>
      </c>
      <c r="C1380" s="6" t="n">
        <v>15.5</v>
      </c>
      <c r="D1380" s="6" t="n">
        <v>12.6</v>
      </c>
      <c r="E1380" s="7" t="n">
        <v>-2.9</v>
      </c>
      <c r="F1380" s="8" t="s">
        <v>9</v>
      </c>
      <c r="G1380" s="9" t="s">
        <v>1118</v>
      </c>
      <c r="H1380" s="10" t="n">
        <f aca="false">H1379+E1380</f>
        <v>616.2</v>
      </c>
    </row>
    <row r="1381" customFormat="false" ht="15" hidden="false" customHeight="true" outlineLevel="0" collapsed="false">
      <c r="A1381" s="4" t="n">
        <v>208</v>
      </c>
      <c r="B1381" s="5" t="n">
        <v>46186</v>
      </c>
      <c r="C1381" s="6" t="n">
        <v>12.5</v>
      </c>
      <c r="D1381" s="6" t="n">
        <v>0</v>
      </c>
      <c r="E1381" s="7" t="n">
        <v>-12.5</v>
      </c>
      <c r="F1381" s="8" t="s">
        <v>9</v>
      </c>
      <c r="G1381" s="9"/>
      <c r="H1381" s="10" t="n">
        <f aca="false">H1380+E1381</f>
        <v>603.7</v>
      </c>
    </row>
  </sheetData>
  <mergeCells count="7">
    <mergeCell ref="A2:H2"/>
    <mergeCell ref="A53:H53"/>
    <mergeCell ref="A245:H245"/>
    <mergeCell ref="A460:H460"/>
    <mergeCell ref="A672:H672"/>
    <mergeCell ref="A932:H932"/>
    <mergeCell ref="A1173:H117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58"/>
    <col collapsed="false" customWidth="true" hidden="false" outlineLevel="0" max="4" min="3" style="1" width="9"/>
    <col collapsed="false" customWidth="true" hidden="false" outlineLevel="0" max="5" min="5" style="1" width="16"/>
    <col collapsed="false" customWidth="true" hidden="false" outlineLevel="0" max="7" min="6" style="1" width="11"/>
    <col collapsed="false" customWidth="true" hidden="false" outlineLevel="0" max="8" min="8" style="1" width="30"/>
  </cols>
  <sheetData>
    <row r="1" customFormat="false" ht="19.5" hidden="false" customHeight="true" outlineLevel="0" collapsed="false">
      <c r="A1" s="45" t="s">
        <v>1521</v>
      </c>
      <c r="B1" s="45"/>
      <c r="C1" s="45"/>
      <c r="D1" s="45"/>
      <c r="E1" s="45"/>
      <c r="F1" s="45"/>
      <c r="G1" s="45"/>
      <c r="H1" s="45"/>
    </row>
    <row r="3" customFormat="false" ht="15" hidden="false" customHeight="true" outlineLevel="0" collapsed="false">
      <c r="A3" s="86" t="s">
        <v>1522</v>
      </c>
      <c r="B3" s="86"/>
      <c r="C3" s="86"/>
      <c r="D3" s="86"/>
      <c r="E3" s="86"/>
      <c r="F3" s="86"/>
      <c r="G3" s="86"/>
      <c r="H3" s="86"/>
    </row>
    <row r="4" customFormat="false" ht="26.25" hidden="false" customHeight="true" outlineLevel="0" collapsed="false">
      <c r="A4" s="87" t="s">
        <v>1</v>
      </c>
      <c r="B4" s="87" t="s">
        <v>1523</v>
      </c>
      <c r="C4" s="87" t="s">
        <v>1365</v>
      </c>
      <c r="D4" s="87" t="s">
        <v>1524</v>
      </c>
      <c r="E4" s="87" t="s">
        <v>1525</v>
      </c>
      <c r="F4" s="87" t="s">
        <v>1526</v>
      </c>
      <c r="G4" s="87" t="s">
        <v>1228</v>
      </c>
      <c r="H4" s="87" t="s">
        <v>1527</v>
      </c>
    </row>
    <row r="5" customFormat="false" ht="15" hidden="false" customHeight="true" outlineLevel="0" collapsed="false">
      <c r="A5" s="65" t="n">
        <v>44950</v>
      </c>
      <c r="B5" s="145" t="s">
        <v>1528</v>
      </c>
      <c r="C5" s="146" t="n">
        <v>8.78</v>
      </c>
      <c r="D5" s="146" t="n">
        <v>1.5</v>
      </c>
      <c r="E5" s="147" t="s">
        <v>1529</v>
      </c>
      <c r="F5" s="146" t="n">
        <v>0</v>
      </c>
      <c r="G5" s="148" t="str">
        <f aca="false">IF(E5="Pending","",IF(E5="Void",0,IF(E5="Lost",-D5,F5-D5)))</f>
        <v/>
      </c>
      <c r="H5" s="149" t="s">
        <v>1530</v>
      </c>
    </row>
    <row r="6" customFormat="false" ht="15" hidden="false" customHeight="true" outlineLevel="0" collapsed="false">
      <c r="B6" s="75" t="s">
        <v>1531</v>
      </c>
      <c r="G6" s="150" t="n">
        <f aca="false">IF(G5="",0,G5)</f>
        <v>0</v>
      </c>
    </row>
    <row r="7" customFormat="false" ht="15" hidden="false" customHeight="true" outlineLevel="0" collapsed="false">
      <c r="B7" s="151" t="s">
        <v>1532</v>
      </c>
      <c r="C7" s="151"/>
      <c r="D7" s="151"/>
      <c r="E7" s="151"/>
      <c r="F7" s="151"/>
      <c r="G7" s="151"/>
      <c r="H7" s="151"/>
    </row>
    <row r="9" customFormat="false" ht="25.5" hidden="false" customHeight="true" outlineLevel="0" collapsed="false">
      <c r="A9" s="152" t="s">
        <v>1533</v>
      </c>
      <c r="B9" s="152"/>
      <c r="C9" s="152"/>
      <c r="D9" s="152"/>
      <c r="E9" s="152"/>
      <c r="F9" s="152"/>
      <c r="G9" s="152"/>
      <c r="H9" s="152"/>
    </row>
    <row r="10" customFormat="false" ht="26.25" hidden="false" customHeight="true" outlineLevel="0" collapsed="false">
      <c r="A10" s="46" t="s">
        <v>1534</v>
      </c>
      <c r="B10" s="46" t="s">
        <v>1523</v>
      </c>
      <c r="C10" s="46" t="s">
        <v>1365</v>
      </c>
      <c r="D10" s="46" t="s">
        <v>1524</v>
      </c>
      <c r="E10" s="46" t="s">
        <v>1525</v>
      </c>
      <c r="F10" s="46"/>
      <c r="G10" s="46" t="s">
        <v>1228</v>
      </c>
      <c r="H10" s="46" t="s">
        <v>1535</v>
      </c>
    </row>
    <row r="11" customFormat="false" ht="15" hidden="false" customHeight="true" outlineLevel="0" collapsed="false">
      <c r="A11" s="153" t="n">
        <v>45518</v>
      </c>
      <c r="B11" s="101" t="s">
        <v>1536</v>
      </c>
      <c r="C11" s="138" t="n">
        <v>1.86</v>
      </c>
      <c r="D11" s="138" t="n">
        <v>3</v>
      </c>
      <c r="E11" s="154" t="s">
        <v>1537</v>
      </c>
      <c r="F11" s="137"/>
      <c r="G11" s="140" t="n">
        <v>2.58</v>
      </c>
      <c r="H11" s="155" t="s">
        <v>1538</v>
      </c>
    </row>
    <row r="12" customFormat="false" ht="15" hidden="false" customHeight="true" outlineLevel="0" collapsed="false">
      <c r="A12" s="156" t="n">
        <v>45518</v>
      </c>
      <c r="B12" s="98" t="s">
        <v>1539</v>
      </c>
      <c r="C12" s="134" t="n">
        <v>1.66</v>
      </c>
      <c r="D12" s="134" t="n">
        <v>2</v>
      </c>
      <c r="E12" s="157" t="s">
        <v>1540</v>
      </c>
      <c r="F12" s="133"/>
      <c r="G12" s="136" t="n">
        <v>-2</v>
      </c>
      <c r="H12" s="158" t="s">
        <v>1538</v>
      </c>
    </row>
    <row r="13" customFormat="false" ht="15" hidden="false" customHeight="true" outlineLevel="0" collapsed="false">
      <c r="A13" s="153" t="n">
        <v>45518</v>
      </c>
      <c r="B13" s="101" t="s">
        <v>1541</v>
      </c>
      <c r="C13" s="138" t="n">
        <v>1.9</v>
      </c>
      <c r="D13" s="138" t="n">
        <v>3</v>
      </c>
      <c r="E13" s="154" t="s">
        <v>1537</v>
      </c>
      <c r="F13" s="137"/>
      <c r="G13" s="140" t="n">
        <v>2.7</v>
      </c>
      <c r="H13" s="155" t="s">
        <v>1538</v>
      </c>
    </row>
    <row r="14" customFormat="false" ht="15" hidden="false" customHeight="true" outlineLevel="0" collapsed="false">
      <c r="A14" s="153" t="n">
        <v>45518</v>
      </c>
      <c r="B14" s="101" t="s">
        <v>1542</v>
      </c>
      <c r="C14" s="138" t="n">
        <v>1.76</v>
      </c>
      <c r="D14" s="138" t="n">
        <v>3</v>
      </c>
      <c r="E14" s="154" t="s">
        <v>1537</v>
      </c>
      <c r="F14" s="137"/>
      <c r="G14" s="140" t="n">
        <v>2.28</v>
      </c>
      <c r="H14" s="155" t="s">
        <v>1538</v>
      </c>
    </row>
    <row r="15" customFormat="false" ht="15" hidden="false" customHeight="true" outlineLevel="0" collapsed="false">
      <c r="A15" s="153" t="n">
        <v>45518</v>
      </c>
      <c r="B15" s="101" t="s">
        <v>1543</v>
      </c>
      <c r="C15" s="138" t="n">
        <v>1.86</v>
      </c>
      <c r="D15" s="138" t="n">
        <v>3</v>
      </c>
      <c r="E15" s="154" t="s">
        <v>1537</v>
      </c>
      <c r="F15" s="137"/>
      <c r="G15" s="140" t="n">
        <v>2.58</v>
      </c>
      <c r="H15" s="155" t="s">
        <v>1538</v>
      </c>
    </row>
    <row r="16" customFormat="false" ht="15" hidden="false" customHeight="true" outlineLevel="0" collapsed="false">
      <c r="A16" s="153" t="n">
        <v>45518</v>
      </c>
      <c r="B16" s="101" t="s">
        <v>1544</v>
      </c>
      <c r="C16" s="138" t="n">
        <v>2</v>
      </c>
      <c r="D16" s="138" t="n">
        <v>2</v>
      </c>
      <c r="E16" s="154" t="s">
        <v>1537</v>
      </c>
      <c r="F16" s="137"/>
      <c r="G16" s="140" t="n">
        <v>2</v>
      </c>
      <c r="H16" s="155" t="s">
        <v>1538</v>
      </c>
    </row>
    <row r="17" customFormat="false" ht="15" hidden="false" customHeight="true" outlineLevel="0" collapsed="false">
      <c r="A17" s="156" t="n">
        <v>45518</v>
      </c>
      <c r="B17" s="98" t="s">
        <v>1545</v>
      </c>
      <c r="C17" s="134" t="n">
        <v>15</v>
      </c>
      <c r="D17" s="134" t="n">
        <v>3</v>
      </c>
      <c r="E17" s="157" t="s">
        <v>1540</v>
      </c>
      <c r="F17" s="133"/>
      <c r="G17" s="136" t="n">
        <v>-3</v>
      </c>
      <c r="H17" s="158" t="s">
        <v>1538</v>
      </c>
    </row>
    <row r="18" customFormat="false" ht="15" hidden="false" customHeight="true" outlineLevel="0" collapsed="false">
      <c r="A18" s="153" t="n">
        <v>45518</v>
      </c>
      <c r="B18" s="101" t="s">
        <v>1546</v>
      </c>
      <c r="C18" s="138" t="n">
        <v>4.5</v>
      </c>
      <c r="D18" s="138" t="n">
        <v>3</v>
      </c>
      <c r="E18" s="154" t="s">
        <v>1537</v>
      </c>
      <c r="F18" s="137"/>
      <c r="G18" s="140" t="n">
        <v>10.5</v>
      </c>
      <c r="H18" s="155" t="s">
        <v>1538</v>
      </c>
    </row>
    <row r="19" customFormat="false" ht="15" hidden="false" customHeight="true" outlineLevel="0" collapsed="false">
      <c r="A19" s="156" t="n">
        <v>45518</v>
      </c>
      <c r="B19" s="98" t="s">
        <v>1547</v>
      </c>
      <c r="C19" s="134" t="n">
        <v>4</v>
      </c>
      <c r="D19" s="134" t="n">
        <v>3</v>
      </c>
      <c r="E19" s="157" t="s">
        <v>1540</v>
      </c>
      <c r="F19" s="133"/>
      <c r="G19" s="136" t="n">
        <v>-3</v>
      </c>
      <c r="H19" s="158" t="s">
        <v>1538</v>
      </c>
    </row>
    <row r="20" customFormat="false" ht="15" hidden="false" customHeight="true" outlineLevel="0" collapsed="false">
      <c r="A20" s="156" t="n">
        <v>45518</v>
      </c>
      <c r="B20" s="98" t="s">
        <v>1548</v>
      </c>
      <c r="C20" s="134" t="n">
        <v>3.25</v>
      </c>
      <c r="D20" s="134" t="n">
        <v>2</v>
      </c>
      <c r="E20" s="157" t="s">
        <v>1540</v>
      </c>
      <c r="F20" s="133"/>
      <c r="G20" s="136" t="n">
        <v>-2</v>
      </c>
      <c r="H20" s="158" t="s">
        <v>1538</v>
      </c>
    </row>
    <row r="21" customFormat="false" ht="15" hidden="false" customHeight="true" outlineLevel="0" collapsed="false">
      <c r="A21" s="153" t="n">
        <v>45518</v>
      </c>
      <c r="B21" s="101" t="s">
        <v>1549</v>
      </c>
      <c r="C21" s="138" t="n">
        <v>6.5</v>
      </c>
      <c r="D21" s="138" t="n">
        <v>3</v>
      </c>
      <c r="E21" s="154" t="s">
        <v>1537</v>
      </c>
      <c r="F21" s="137"/>
      <c r="G21" s="140" t="n">
        <v>16.5</v>
      </c>
      <c r="H21" s="155" t="s">
        <v>1538</v>
      </c>
    </row>
    <row r="22" customFormat="false" ht="15" hidden="false" customHeight="true" outlineLevel="0" collapsed="false">
      <c r="A22" s="156" t="n">
        <v>45518</v>
      </c>
      <c r="B22" s="98" t="s">
        <v>1550</v>
      </c>
      <c r="C22" s="134" t="n">
        <v>81</v>
      </c>
      <c r="D22" s="134" t="n">
        <v>1</v>
      </c>
      <c r="E22" s="157" t="s">
        <v>1540</v>
      </c>
      <c r="F22" s="133"/>
      <c r="G22" s="136" t="n">
        <v>-1</v>
      </c>
      <c r="H22" s="158" t="s">
        <v>1538</v>
      </c>
    </row>
    <row r="23" customFormat="false" ht="15" hidden="false" customHeight="true" outlineLevel="0" collapsed="false">
      <c r="A23" s="156" t="n">
        <v>45518</v>
      </c>
      <c r="B23" s="98" t="s">
        <v>1551</v>
      </c>
      <c r="C23" s="134" t="n">
        <v>6.5</v>
      </c>
      <c r="D23" s="134" t="n">
        <v>3</v>
      </c>
      <c r="E23" s="157" t="s">
        <v>1540</v>
      </c>
      <c r="F23" s="133"/>
      <c r="G23" s="136" t="n">
        <v>-3</v>
      </c>
      <c r="H23" s="158" t="s">
        <v>1538</v>
      </c>
    </row>
    <row r="24" customFormat="false" ht="15" hidden="false" customHeight="true" outlineLevel="0" collapsed="false">
      <c r="A24" s="153" t="n">
        <v>45518</v>
      </c>
      <c r="B24" s="101" t="s">
        <v>1552</v>
      </c>
      <c r="C24" s="138" t="n">
        <v>29</v>
      </c>
      <c r="D24" s="138" t="n">
        <v>2</v>
      </c>
      <c r="E24" s="154" t="s">
        <v>1537</v>
      </c>
      <c r="F24" s="137"/>
      <c r="G24" s="140" t="n">
        <v>56</v>
      </c>
      <c r="H24" s="155" t="s">
        <v>1538</v>
      </c>
    </row>
    <row r="25" customFormat="false" ht="15" hidden="false" customHeight="true" outlineLevel="0" collapsed="false">
      <c r="A25" s="156" t="n">
        <v>45518</v>
      </c>
      <c r="B25" s="98" t="s">
        <v>1553</v>
      </c>
      <c r="C25" s="134" t="n">
        <v>41</v>
      </c>
      <c r="D25" s="134" t="n">
        <v>1</v>
      </c>
      <c r="E25" s="157" t="s">
        <v>1540</v>
      </c>
      <c r="F25" s="133"/>
      <c r="G25" s="136" t="n">
        <v>-1</v>
      </c>
      <c r="H25" s="158" t="s">
        <v>1538</v>
      </c>
    </row>
    <row r="26" customFormat="false" ht="15" hidden="false" customHeight="true" outlineLevel="0" collapsed="false">
      <c r="A26" s="156" t="n">
        <v>45518</v>
      </c>
      <c r="B26" s="98" t="s">
        <v>1554</v>
      </c>
      <c r="C26" s="134" t="n">
        <v>26</v>
      </c>
      <c r="D26" s="134" t="n">
        <v>2</v>
      </c>
      <c r="E26" s="157" t="s">
        <v>1540</v>
      </c>
      <c r="F26" s="133"/>
      <c r="G26" s="136" t="n">
        <v>-2</v>
      </c>
      <c r="H26" s="158" t="s">
        <v>1538</v>
      </c>
    </row>
    <row r="27" customFormat="false" ht="15" hidden="false" customHeight="true" outlineLevel="0" collapsed="false">
      <c r="A27" s="66"/>
      <c r="B27" s="159" t="s">
        <v>1555</v>
      </c>
      <c r="C27" s="66"/>
      <c r="D27" s="66"/>
      <c r="E27" s="66"/>
      <c r="F27" s="66"/>
      <c r="G27" s="141" t="n">
        <f aca="false">SUM(G11:G26)</f>
        <v>78.14</v>
      </c>
      <c r="H27" s="160" t="s">
        <v>1556</v>
      </c>
    </row>
  </sheetData>
  <mergeCells count="4">
    <mergeCell ref="A1:H1"/>
    <mergeCell ref="A3:H3"/>
    <mergeCell ref="B7:H7"/>
    <mergeCell ref="A9:H9"/>
  </mergeCells>
  <dataValidations count="1">
    <dataValidation allowBlank="false" errorStyle="stop" operator="between" showDropDown="false" showErrorMessage="false" showInputMessage="false" sqref="E5 E11:E26" type="list">
      <formula1>"Pending,Won,Lost,Void"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10"/>
  </cols>
  <sheetData>
    <row r="1" customFormat="false" ht="19.5" hidden="false" customHeight="true" outlineLevel="0" collapsed="false">
      <c r="A1" s="45" t="s">
        <v>1557</v>
      </c>
      <c r="B1" s="45"/>
      <c r="C1" s="45"/>
    </row>
    <row r="3" customFormat="false" ht="15" hidden="false" customHeight="true" outlineLevel="0" collapsed="false">
      <c r="B3" s="161" t="s">
        <v>1558</v>
      </c>
    </row>
    <row r="4" customFormat="false" ht="15" hidden="false" customHeight="true" outlineLevel="0" collapsed="false">
      <c r="B4" s="162" t="s">
        <v>1559</v>
      </c>
    </row>
    <row r="5" customFormat="false" ht="15" hidden="false" customHeight="true" outlineLevel="0" collapsed="false">
      <c r="B5" s="162"/>
    </row>
    <row r="6" customFormat="false" ht="15" hidden="false" customHeight="true" outlineLevel="0" collapsed="false">
      <c r="B6" s="162"/>
    </row>
    <row r="8" customFormat="false" ht="15" hidden="false" customHeight="true" outlineLevel="0" collapsed="false">
      <c r="B8" s="161" t="s">
        <v>1560</v>
      </c>
    </row>
    <row r="9" customFormat="false" ht="15" hidden="false" customHeight="true" outlineLevel="0" collapsed="false">
      <c r="B9" s="162" t="s">
        <v>1561</v>
      </c>
    </row>
    <row r="10" customFormat="false" ht="15" hidden="false" customHeight="true" outlineLevel="0" collapsed="false">
      <c r="B10" s="162"/>
    </row>
    <row r="11" customFormat="false" ht="15" hidden="false" customHeight="true" outlineLevel="0" collapsed="false">
      <c r="B11" s="162"/>
    </row>
    <row r="13" customFormat="false" ht="15" hidden="false" customHeight="true" outlineLevel="0" collapsed="false">
      <c r="B13" s="161" t="s">
        <v>1562</v>
      </c>
    </row>
    <row r="14" customFormat="false" ht="15" hidden="false" customHeight="true" outlineLevel="0" collapsed="false">
      <c r="B14" s="162" t="s">
        <v>1563</v>
      </c>
    </row>
    <row r="15" customFormat="false" ht="15" hidden="false" customHeight="true" outlineLevel="0" collapsed="false">
      <c r="B15" s="162"/>
    </row>
    <row r="16" customFormat="false" ht="15" hidden="false" customHeight="true" outlineLevel="0" collapsed="false">
      <c r="B16" s="162"/>
    </row>
    <row r="18" customFormat="false" ht="15" hidden="false" customHeight="true" outlineLevel="0" collapsed="false">
      <c r="B18" s="161" t="s">
        <v>1564</v>
      </c>
    </row>
    <row r="19" customFormat="false" ht="15" hidden="false" customHeight="true" outlineLevel="0" collapsed="false">
      <c r="B19" s="162" t="s">
        <v>1565</v>
      </c>
    </row>
    <row r="20" customFormat="false" ht="15" hidden="false" customHeight="true" outlineLevel="0" collapsed="false">
      <c r="B20" s="162"/>
    </row>
    <row r="21" customFormat="false" ht="15" hidden="false" customHeight="true" outlineLevel="0" collapsed="false">
      <c r="B21" s="162"/>
    </row>
    <row r="23" customFormat="false" ht="15" hidden="false" customHeight="true" outlineLevel="0" collapsed="false">
      <c r="B23" s="161" t="s">
        <v>1566</v>
      </c>
    </row>
    <row r="24" customFormat="false" ht="15" hidden="false" customHeight="true" outlineLevel="0" collapsed="false">
      <c r="B24" s="162" t="s">
        <v>1567</v>
      </c>
    </row>
    <row r="25" customFormat="false" ht="15" hidden="false" customHeight="true" outlineLevel="0" collapsed="false">
      <c r="B25" s="162"/>
    </row>
  </sheetData>
  <mergeCells count="6">
    <mergeCell ref="A1:C1"/>
    <mergeCell ref="B4:B6"/>
    <mergeCell ref="B9:B11"/>
    <mergeCell ref="B14:B16"/>
    <mergeCell ref="B19:B21"/>
    <mergeCell ref="B24:B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7"/>
    <col collapsed="false" customWidth="true" hidden="false" outlineLevel="0" max="3" min="3" style="1" width="11"/>
    <col collapsed="false" customWidth="true" hidden="false" outlineLevel="0" max="4" min="4" style="1" width="12"/>
    <col collapsed="false" customWidth="true" hidden="false" outlineLevel="0" max="5" min="5" style="1" width="9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18" hidden="false" customHeight="true" outlineLevel="0" collapsed="false">
      <c r="A1" s="163" t="s">
        <v>1568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</v>
      </c>
      <c r="B2" s="164" t="s">
        <v>1224</v>
      </c>
      <c r="C2" s="164" t="s">
        <v>1227</v>
      </c>
      <c r="D2" s="164" t="s">
        <v>1569</v>
      </c>
      <c r="E2" s="164" t="s">
        <v>1129</v>
      </c>
      <c r="F2" s="164" t="s">
        <v>1570</v>
      </c>
      <c r="G2" s="164" t="s">
        <v>1571</v>
      </c>
    </row>
    <row r="3" customFormat="false" ht="15" hidden="false" customHeight="true" outlineLevel="0" collapsed="false">
      <c r="A3" s="60" t="n">
        <v>44042</v>
      </c>
      <c r="B3" s="1" t="n">
        <v>2</v>
      </c>
      <c r="C3" s="165" t="n">
        <v>2</v>
      </c>
      <c r="D3" s="38" t="n">
        <v>-2</v>
      </c>
      <c r="E3" s="166" t="n">
        <f aca="false">IF(C3=0,"",D3/C3)</f>
        <v>-1</v>
      </c>
      <c r="F3" s="38" t="n">
        <v>-2</v>
      </c>
      <c r="G3" s="165" t="n">
        <v>-2</v>
      </c>
    </row>
    <row r="4" customFormat="false" ht="15" hidden="false" customHeight="true" outlineLevel="0" collapsed="false">
      <c r="A4" s="63" t="s">
        <v>1572</v>
      </c>
      <c r="B4" s="63" t="n">
        <f aca="false">SUM(B3:B3)</f>
        <v>2</v>
      </c>
      <c r="C4" s="167" t="n">
        <f aca="false">SUM(C3:C3)</f>
        <v>2</v>
      </c>
      <c r="D4" s="148" t="n">
        <f aca="false">SUM(D3:D3)</f>
        <v>-2</v>
      </c>
      <c r="E4" s="168" t="n">
        <f aca="false">IF(C4=0,"",D4/C4)</f>
        <v>-1</v>
      </c>
      <c r="F4" s="148" t="n">
        <v>-2</v>
      </c>
      <c r="G4" s="167" t="n">
        <v>-2</v>
      </c>
    </row>
    <row r="5" customFormat="false" ht="15" hidden="false" customHeight="true" outlineLevel="0" collapsed="false">
      <c r="A5" s="60" t="n">
        <v>44044</v>
      </c>
      <c r="B5" s="1" t="n">
        <v>4</v>
      </c>
      <c r="C5" s="165" t="n">
        <v>5</v>
      </c>
      <c r="D5" s="36" t="n">
        <v>5.5</v>
      </c>
      <c r="E5" s="166" t="n">
        <f aca="false">IF(C5=0,"",D5/C5)</f>
        <v>1.1</v>
      </c>
      <c r="F5" s="36" t="n">
        <v>3.5</v>
      </c>
      <c r="G5" s="165" t="n">
        <v>3.5</v>
      </c>
    </row>
    <row r="6" customFormat="false" ht="15" hidden="false" customHeight="true" outlineLevel="0" collapsed="false">
      <c r="A6" s="60" t="n">
        <v>44048</v>
      </c>
      <c r="B6" s="1" t="n">
        <v>1</v>
      </c>
      <c r="C6" s="165" t="n">
        <v>1</v>
      </c>
      <c r="D6" s="38" t="n">
        <v>-1</v>
      </c>
      <c r="E6" s="166" t="n">
        <f aca="false">IF(C6=0,"",D6/C6)</f>
        <v>-1</v>
      </c>
      <c r="F6" s="36" t="n">
        <v>2.5</v>
      </c>
      <c r="G6" s="165" t="n">
        <v>2.5</v>
      </c>
    </row>
    <row r="7" customFormat="false" ht="15" hidden="false" customHeight="true" outlineLevel="0" collapsed="false">
      <c r="A7" s="60" t="n">
        <v>44049</v>
      </c>
      <c r="B7" s="1" t="n">
        <v>3</v>
      </c>
      <c r="C7" s="165" t="n">
        <v>4</v>
      </c>
      <c r="D7" s="36" t="n">
        <v>6.5</v>
      </c>
      <c r="E7" s="166" t="n">
        <f aca="false">IF(C7=0,"",D7/C7)</f>
        <v>1.625</v>
      </c>
      <c r="F7" s="36" t="n">
        <v>9</v>
      </c>
      <c r="G7" s="165" t="n">
        <v>9</v>
      </c>
    </row>
    <row r="8" customFormat="false" ht="15" hidden="false" customHeight="true" outlineLevel="0" collapsed="false">
      <c r="A8" s="60" t="n">
        <v>44050</v>
      </c>
      <c r="B8" s="1" t="n">
        <v>5</v>
      </c>
      <c r="C8" s="165" t="n">
        <v>6.5</v>
      </c>
      <c r="D8" s="38" t="n">
        <v>-6.5</v>
      </c>
      <c r="E8" s="166" t="n">
        <f aca="false">IF(C8=0,"",D8/C8)</f>
        <v>-1</v>
      </c>
      <c r="F8" s="36" t="n">
        <v>2.5</v>
      </c>
      <c r="G8" s="165" t="n">
        <v>2.5</v>
      </c>
    </row>
    <row r="9" customFormat="false" ht="15" hidden="false" customHeight="true" outlineLevel="0" collapsed="false">
      <c r="A9" s="60" t="n">
        <v>44053</v>
      </c>
      <c r="B9" s="1" t="n">
        <v>2</v>
      </c>
      <c r="C9" s="165" t="n">
        <v>2.5</v>
      </c>
      <c r="D9" s="36" t="n">
        <v>7.25</v>
      </c>
      <c r="E9" s="166" t="n">
        <f aca="false">IF(C9=0,"",D9/C9)</f>
        <v>2.9</v>
      </c>
      <c r="F9" s="36" t="n">
        <v>9.75</v>
      </c>
      <c r="G9" s="165" t="n">
        <v>9.75</v>
      </c>
    </row>
    <row r="10" customFormat="false" ht="15" hidden="false" customHeight="true" outlineLevel="0" collapsed="false">
      <c r="A10" s="60" t="n">
        <v>44054</v>
      </c>
      <c r="B10" s="1" t="n">
        <v>1</v>
      </c>
      <c r="C10" s="165" t="n">
        <v>3</v>
      </c>
      <c r="D10" s="38" t="n">
        <v>-3</v>
      </c>
      <c r="E10" s="166" t="n">
        <f aca="false">IF(C10=0,"",D10/C10)</f>
        <v>-1</v>
      </c>
      <c r="F10" s="36" t="n">
        <v>6.75</v>
      </c>
      <c r="G10" s="165" t="n">
        <v>6.75</v>
      </c>
    </row>
    <row r="11" customFormat="false" ht="15" hidden="false" customHeight="true" outlineLevel="0" collapsed="false">
      <c r="A11" s="60" t="n">
        <v>44056</v>
      </c>
      <c r="B11" s="1" t="n">
        <v>3</v>
      </c>
      <c r="C11" s="165" t="n">
        <v>3</v>
      </c>
      <c r="D11" s="36" t="n">
        <v>7.75</v>
      </c>
      <c r="E11" s="166" t="n">
        <f aca="false">IF(C11=0,"",D11/C11)</f>
        <v>2.58333333333333</v>
      </c>
      <c r="F11" s="36" t="n">
        <v>14.5</v>
      </c>
      <c r="G11" s="165" t="n">
        <v>14.5</v>
      </c>
    </row>
    <row r="12" customFormat="false" ht="15" hidden="false" customHeight="true" outlineLevel="0" collapsed="false">
      <c r="A12" s="60" t="n">
        <v>44057</v>
      </c>
      <c r="B12" s="1" t="n">
        <v>1</v>
      </c>
      <c r="C12" s="165" t="n">
        <v>0.5</v>
      </c>
      <c r="D12" s="36" t="n">
        <v>150</v>
      </c>
      <c r="E12" s="166" t="n">
        <f aca="false">IF(C12=0,"",D12/C12)</f>
        <v>300</v>
      </c>
      <c r="F12" s="36" t="n">
        <v>164.5</v>
      </c>
      <c r="G12" s="165" t="n">
        <v>164.5</v>
      </c>
    </row>
    <row r="13" customFormat="false" ht="15" hidden="false" customHeight="true" outlineLevel="0" collapsed="false">
      <c r="A13" s="60" t="n">
        <v>44058</v>
      </c>
      <c r="B13" s="1" t="n">
        <v>1</v>
      </c>
      <c r="C13" s="165" t="n">
        <v>1</v>
      </c>
      <c r="D13" s="38" t="n">
        <v>-1</v>
      </c>
      <c r="E13" s="166" t="n">
        <f aca="false">IF(C13=0,"",D13/C13)</f>
        <v>-1</v>
      </c>
      <c r="F13" s="36" t="n">
        <v>163.5</v>
      </c>
      <c r="G13" s="165" t="n">
        <v>163.5</v>
      </c>
    </row>
    <row r="14" customFormat="false" ht="15" hidden="false" customHeight="true" outlineLevel="0" collapsed="false">
      <c r="A14" s="60" t="n">
        <v>44060</v>
      </c>
      <c r="B14" s="1" t="n">
        <v>1</v>
      </c>
      <c r="C14" s="165" t="n">
        <v>0.5</v>
      </c>
      <c r="D14" s="38" t="n">
        <v>-0.5</v>
      </c>
      <c r="E14" s="166" t="n">
        <f aca="false">IF(C14=0,"",D14/C14)</f>
        <v>-1</v>
      </c>
      <c r="F14" s="36" t="n">
        <v>163</v>
      </c>
      <c r="G14" s="165" t="n">
        <v>163</v>
      </c>
    </row>
    <row r="15" customFormat="false" ht="15" hidden="false" customHeight="true" outlineLevel="0" collapsed="false">
      <c r="A15" s="60" t="n">
        <v>44061</v>
      </c>
      <c r="B15" s="1" t="n">
        <v>2</v>
      </c>
      <c r="C15" s="165" t="n">
        <v>2.5</v>
      </c>
      <c r="D15" s="38" t="n">
        <v>-2.5</v>
      </c>
      <c r="E15" s="166" t="n">
        <f aca="false">IF(C15=0,"",D15/C15)</f>
        <v>-1</v>
      </c>
      <c r="F15" s="36" t="n">
        <v>160.5</v>
      </c>
      <c r="G15" s="165" t="n">
        <v>160.5</v>
      </c>
    </row>
    <row r="16" customFormat="false" ht="15" hidden="false" customHeight="true" outlineLevel="0" collapsed="false">
      <c r="A16" s="60" t="n">
        <v>44063</v>
      </c>
      <c r="B16" s="1" t="n">
        <v>3</v>
      </c>
      <c r="C16" s="165" t="n">
        <v>3.5</v>
      </c>
      <c r="D16" s="38" t="n">
        <v>-3.5</v>
      </c>
      <c r="E16" s="166" t="n">
        <f aca="false">IF(C16=0,"",D16/C16)</f>
        <v>-1</v>
      </c>
      <c r="F16" s="36" t="n">
        <v>157</v>
      </c>
      <c r="G16" s="165" t="n">
        <v>157</v>
      </c>
    </row>
    <row r="17" customFormat="false" ht="15" hidden="false" customHeight="true" outlineLevel="0" collapsed="false">
      <c r="A17" s="60" t="n">
        <v>44065</v>
      </c>
      <c r="B17" s="1" t="n">
        <v>7</v>
      </c>
      <c r="C17" s="165" t="n">
        <v>13.5</v>
      </c>
      <c r="D17" s="36" t="n">
        <v>7.75</v>
      </c>
      <c r="E17" s="166" t="n">
        <f aca="false">IF(C17=0,"",D17/C17)</f>
        <v>0.574074074074074</v>
      </c>
      <c r="F17" s="36" t="n">
        <v>164.75</v>
      </c>
      <c r="G17" s="165" t="n">
        <v>164.75</v>
      </c>
    </row>
    <row r="18" customFormat="false" ht="15" hidden="false" customHeight="true" outlineLevel="0" collapsed="false">
      <c r="A18" s="60" t="n">
        <v>44066</v>
      </c>
      <c r="B18" s="1" t="n">
        <v>5</v>
      </c>
      <c r="C18" s="165" t="n">
        <v>9.5</v>
      </c>
      <c r="D18" s="36" t="n">
        <v>9.5</v>
      </c>
      <c r="E18" s="166" t="n">
        <f aca="false">IF(C18=0,"",D18/C18)</f>
        <v>1</v>
      </c>
      <c r="F18" s="36" t="n">
        <v>174.25</v>
      </c>
      <c r="G18" s="165" t="n">
        <v>174.25</v>
      </c>
    </row>
    <row r="19" customFormat="false" ht="15" hidden="false" customHeight="true" outlineLevel="0" collapsed="false">
      <c r="A19" s="60" t="n">
        <v>44067</v>
      </c>
      <c r="B19" s="1" t="n">
        <v>15</v>
      </c>
      <c r="C19" s="165" t="n">
        <v>30.5</v>
      </c>
      <c r="D19" s="38" t="n">
        <v>-0.5</v>
      </c>
      <c r="E19" s="166" t="n">
        <f aca="false">IF(C19=0,"",D19/C19)</f>
        <v>-0.0163934426229508</v>
      </c>
      <c r="F19" s="36" t="n">
        <v>173.75</v>
      </c>
      <c r="G19" s="165" t="n">
        <v>173.75</v>
      </c>
    </row>
    <row r="20" customFormat="false" ht="15" hidden="false" customHeight="true" outlineLevel="0" collapsed="false">
      <c r="A20" s="60" t="n">
        <v>44068</v>
      </c>
      <c r="B20" s="1" t="n">
        <v>3</v>
      </c>
      <c r="C20" s="165" t="n">
        <v>5.5</v>
      </c>
      <c r="D20" s="36" t="n">
        <v>14.3</v>
      </c>
      <c r="E20" s="166" t="n">
        <f aca="false">IF(C20=0,"",D20/C20)</f>
        <v>2.6</v>
      </c>
      <c r="F20" s="36" t="n">
        <v>188.05</v>
      </c>
      <c r="G20" s="165" t="n">
        <v>188.05</v>
      </c>
    </row>
    <row r="21" customFormat="false" ht="15" hidden="false" customHeight="true" outlineLevel="0" collapsed="false">
      <c r="A21" s="60" t="n">
        <v>44069</v>
      </c>
      <c r="B21" s="1" t="n">
        <v>3</v>
      </c>
      <c r="C21" s="165" t="n">
        <v>2</v>
      </c>
      <c r="D21" s="38" t="n">
        <v>-2</v>
      </c>
      <c r="E21" s="166" t="n">
        <f aca="false">IF(C21=0,"",D21/C21)</f>
        <v>-1</v>
      </c>
      <c r="F21" s="36" t="n">
        <v>186.05</v>
      </c>
      <c r="G21" s="165" t="n">
        <v>186.05</v>
      </c>
    </row>
    <row r="22" customFormat="false" ht="15" hidden="false" customHeight="true" outlineLevel="0" collapsed="false">
      <c r="A22" s="60" t="n">
        <v>44073</v>
      </c>
      <c r="B22" s="1" t="n">
        <v>1</v>
      </c>
      <c r="C22" s="165" t="n">
        <v>3</v>
      </c>
      <c r="D22" s="38" t="n">
        <v>-3</v>
      </c>
      <c r="E22" s="166" t="n">
        <f aca="false">IF(C22=0,"",D22/C22)</f>
        <v>-1</v>
      </c>
      <c r="F22" s="36" t="n">
        <v>183.05</v>
      </c>
      <c r="G22" s="165" t="n">
        <v>183.05</v>
      </c>
    </row>
    <row r="23" customFormat="false" ht="15" hidden="false" customHeight="true" outlineLevel="0" collapsed="false">
      <c r="A23" s="60" t="n">
        <v>44074</v>
      </c>
      <c r="B23" s="1" t="n">
        <v>4</v>
      </c>
      <c r="C23" s="165" t="n">
        <v>6</v>
      </c>
      <c r="D23" s="38" t="n">
        <v>-6</v>
      </c>
      <c r="E23" s="166" t="n">
        <f aca="false">IF(C23=0,"",D23/C23)</f>
        <v>-1</v>
      </c>
      <c r="F23" s="36" t="n">
        <v>177.05</v>
      </c>
      <c r="G23" s="165" t="n">
        <v>177.05</v>
      </c>
    </row>
    <row r="24" customFormat="false" ht="15" hidden="false" customHeight="true" outlineLevel="0" collapsed="false">
      <c r="A24" s="63" t="s">
        <v>1573</v>
      </c>
      <c r="B24" s="63" t="n">
        <f aca="false">SUM(B5:B23)</f>
        <v>65</v>
      </c>
      <c r="C24" s="167" t="n">
        <f aca="false">SUM(C5:C23)</f>
        <v>103</v>
      </c>
      <c r="D24" s="148" t="n">
        <f aca="false">SUM(D5:D23)</f>
        <v>179.05</v>
      </c>
      <c r="E24" s="168" t="n">
        <f aca="false">IF(C24=0,"",D24/C24)</f>
        <v>1.73834951456311</v>
      </c>
      <c r="F24" s="148" t="n">
        <v>177.05</v>
      </c>
      <c r="G24" s="167" t="n">
        <v>177.05</v>
      </c>
    </row>
    <row r="25" customFormat="false" ht="15" hidden="false" customHeight="true" outlineLevel="0" collapsed="false">
      <c r="A25" s="60" t="n">
        <v>44075</v>
      </c>
      <c r="B25" s="1" t="n">
        <v>7</v>
      </c>
      <c r="C25" s="165" t="n">
        <v>17</v>
      </c>
      <c r="D25" s="36" t="n">
        <v>87.07</v>
      </c>
      <c r="E25" s="166" t="n">
        <f aca="false">IF(C25=0,"",D25/C25)</f>
        <v>5.12176470588235</v>
      </c>
      <c r="F25" s="36" t="n">
        <v>264.12</v>
      </c>
      <c r="G25" s="165" t="n">
        <v>264.12</v>
      </c>
    </row>
    <row r="26" customFormat="false" ht="15" hidden="false" customHeight="true" outlineLevel="0" collapsed="false">
      <c r="A26" s="60" t="n">
        <v>44076</v>
      </c>
      <c r="B26" s="1" t="n">
        <v>3</v>
      </c>
      <c r="C26" s="165" t="n">
        <v>9</v>
      </c>
      <c r="D26" s="36" t="n">
        <v>11.7</v>
      </c>
      <c r="E26" s="166" t="n">
        <f aca="false">IF(C26=0,"",D26/C26)</f>
        <v>1.3</v>
      </c>
      <c r="F26" s="36" t="n">
        <v>275.82</v>
      </c>
      <c r="G26" s="165" t="n">
        <v>275.82</v>
      </c>
    </row>
    <row r="27" customFormat="false" ht="15" hidden="false" customHeight="true" outlineLevel="0" collapsed="false">
      <c r="A27" s="60" t="n">
        <v>44077</v>
      </c>
      <c r="B27" s="1" t="n">
        <v>4</v>
      </c>
      <c r="C27" s="165" t="n">
        <v>9</v>
      </c>
      <c r="D27" s="36" t="n">
        <v>1.88</v>
      </c>
      <c r="E27" s="166" t="n">
        <f aca="false">IF(C27=0,"",D27/C27)</f>
        <v>0.208888888888889</v>
      </c>
      <c r="F27" s="36" t="n">
        <v>277.7</v>
      </c>
      <c r="G27" s="165" t="n">
        <v>277.7</v>
      </c>
    </row>
    <row r="28" customFormat="false" ht="15" hidden="false" customHeight="true" outlineLevel="0" collapsed="false">
      <c r="A28" s="60" t="n">
        <v>44078</v>
      </c>
      <c r="B28" s="1" t="n">
        <v>3</v>
      </c>
      <c r="C28" s="165" t="n">
        <v>7</v>
      </c>
      <c r="D28" s="38" t="n">
        <v>-7</v>
      </c>
      <c r="E28" s="166" t="n">
        <f aca="false">IF(C28=0,"",D28/C28)</f>
        <v>-1</v>
      </c>
      <c r="F28" s="36" t="n">
        <v>270.7</v>
      </c>
      <c r="G28" s="165" t="n">
        <v>270.7</v>
      </c>
    </row>
    <row r="29" customFormat="false" ht="15" hidden="false" customHeight="true" outlineLevel="0" collapsed="false">
      <c r="A29" s="60" t="n">
        <v>44079</v>
      </c>
      <c r="B29" s="1" t="n">
        <v>3</v>
      </c>
      <c r="C29" s="165" t="n">
        <v>7.5</v>
      </c>
      <c r="D29" s="36" t="n">
        <v>1.6</v>
      </c>
      <c r="E29" s="166" t="n">
        <f aca="false">IF(C29=0,"",D29/C29)</f>
        <v>0.213333333333333</v>
      </c>
      <c r="F29" s="36" t="n">
        <v>272.3</v>
      </c>
      <c r="G29" s="165" t="n">
        <v>272.3</v>
      </c>
    </row>
    <row r="30" customFormat="false" ht="15" hidden="false" customHeight="true" outlineLevel="0" collapsed="false">
      <c r="A30" s="60" t="n">
        <v>44080</v>
      </c>
      <c r="B30" s="1" t="n">
        <v>12</v>
      </c>
      <c r="C30" s="165" t="n">
        <v>27.5</v>
      </c>
      <c r="D30" s="38" t="n">
        <v>-6.87</v>
      </c>
      <c r="E30" s="166" t="n">
        <f aca="false">IF(C30=0,"",D30/C30)</f>
        <v>-0.249818181818182</v>
      </c>
      <c r="F30" s="36" t="n">
        <v>265.43</v>
      </c>
      <c r="G30" s="165" t="n">
        <v>265.43</v>
      </c>
    </row>
    <row r="31" customFormat="false" ht="15" hidden="false" customHeight="true" outlineLevel="0" collapsed="false">
      <c r="A31" s="60" t="n">
        <v>44082</v>
      </c>
      <c r="B31" s="1" t="n">
        <v>2</v>
      </c>
      <c r="C31" s="165" t="n">
        <v>3.5</v>
      </c>
      <c r="D31" s="38" t="n">
        <v>-3.5</v>
      </c>
      <c r="E31" s="166" t="n">
        <f aca="false">IF(C31=0,"",D31/C31)</f>
        <v>-1</v>
      </c>
      <c r="F31" s="36" t="n">
        <v>261.93</v>
      </c>
      <c r="G31" s="165" t="n">
        <v>261.93</v>
      </c>
    </row>
    <row r="32" customFormat="false" ht="15" hidden="false" customHeight="true" outlineLevel="0" collapsed="false">
      <c r="A32" s="60" t="n">
        <v>44083</v>
      </c>
      <c r="B32" s="1" t="n">
        <v>8</v>
      </c>
      <c r="C32" s="165" t="n">
        <v>17.5</v>
      </c>
      <c r="D32" s="36" t="n">
        <v>55.5</v>
      </c>
      <c r="E32" s="166" t="n">
        <f aca="false">IF(C32=0,"",D32/C32)</f>
        <v>3.17142857142857</v>
      </c>
      <c r="F32" s="36" t="n">
        <v>317.43</v>
      </c>
      <c r="G32" s="165" t="n">
        <v>317.43</v>
      </c>
    </row>
    <row r="33" customFormat="false" ht="15" hidden="false" customHeight="true" outlineLevel="0" collapsed="false">
      <c r="A33" s="60" t="n">
        <v>44085</v>
      </c>
      <c r="B33" s="1" t="n">
        <v>1</v>
      </c>
      <c r="C33" s="165" t="n">
        <v>0.5</v>
      </c>
      <c r="D33" s="38" t="n">
        <v>-0.5</v>
      </c>
      <c r="E33" s="166" t="n">
        <f aca="false">IF(C33=0,"",D33/C33)</f>
        <v>-1</v>
      </c>
      <c r="F33" s="36" t="n">
        <v>316.93</v>
      </c>
      <c r="G33" s="165" t="n">
        <v>316.93</v>
      </c>
    </row>
    <row r="34" customFormat="false" ht="15" hidden="false" customHeight="true" outlineLevel="0" collapsed="false">
      <c r="A34" s="60" t="n">
        <v>44087</v>
      </c>
      <c r="B34" s="1" t="n">
        <v>4</v>
      </c>
      <c r="C34" s="165" t="n">
        <v>7.5</v>
      </c>
      <c r="D34" s="38" t="n">
        <v>-7.5</v>
      </c>
      <c r="E34" s="166" t="n">
        <f aca="false">IF(C34=0,"",D34/C34)</f>
        <v>-1</v>
      </c>
      <c r="F34" s="36" t="n">
        <v>309.43</v>
      </c>
      <c r="G34" s="165" t="n">
        <v>309.43</v>
      </c>
    </row>
    <row r="35" customFormat="false" ht="15" hidden="false" customHeight="true" outlineLevel="0" collapsed="false">
      <c r="A35" s="60" t="n">
        <v>44089</v>
      </c>
      <c r="B35" s="1" t="n">
        <v>1</v>
      </c>
      <c r="C35" s="165" t="n">
        <v>2.5</v>
      </c>
      <c r="D35" s="38" t="n">
        <v>-2.5</v>
      </c>
      <c r="E35" s="166" t="n">
        <f aca="false">IF(C35=0,"",D35/C35)</f>
        <v>-1</v>
      </c>
      <c r="F35" s="36" t="n">
        <v>306.93</v>
      </c>
      <c r="G35" s="165" t="n">
        <v>306.93</v>
      </c>
    </row>
    <row r="36" customFormat="false" ht="15" hidden="false" customHeight="true" outlineLevel="0" collapsed="false">
      <c r="A36" s="60" t="n">
        <v>44090</v>
      </c>
      <c r="B36" s="1" t="n">
        <v>4</v>
      </c>
      <c r="C36" s="165" t="n">
        <v>8</v>
      </c>
      <c r="D36" s="36" t="n">
        <v>2</v>
      </c>
      <c r="E36" s="166" t="n">
        <f aca="false">IF(C36=0,"",D36/C36)</f>
        <v>0.25</v>
      </c>
      <c r="F36" s="36" t="n">
        <v>308.93</v>
      </c>
      <c r="G36" s="165" t="n">
        <v>308.93</v>
      </c>
    </row>
    <row r="37" customFormat="false" ht="15" hidden="false" customHeight="true" outlineLevel="0" collapsed="false">
      <c r="A37" s="60" t="n">
        <v>44092</v>
      </c>
      <c r="B37" s="1" t="n">
        <v>2</v>
      </c>
      <c r="C37" s="165" t="n">
        <v>1</v>
      </c>
      <c r="D37" s="38" t="n">
        <v>-1</v>
      </c>
      <c r="E37" s="166" t="n">
        <f aca="false">IF(C37=0,"",D37/C37)</f>
        <v>-1</v>
      </c>
      <c r="F37" s="36" t="n">
        <v>307.93</v>
      </c>
      <c r="G37" s="165" t="n">
        <v>307.93</v>
      </c>
    </row>
    <row r="38" customFormat="false" ht="15" hidden="false" customHeight="true" outlineLevel="0" collapsed="false">
      <c r="A38" s="60" t="n">
        <v>44094</v>
      </c>
      <c r="B38" s="1" t="n">
        <v>1</v>
      </c>
      <c r="C38" s="165" t="n">
        <v>0.5</v>
      </c>
      <c r="D38" s="38" t="n">
        <v>-0.5</v>
      </c>
      <c r="E38" s="166" t="n">
        <f aca="false">IF(C38=0,"",D38/C38)</f>
        <v>-1</v>
      </c>
      <c r="F38" s="36" t="n">
        <v>307.43</v>
      </c>
      <c r="G38" s="165" t="n">
        <v>307.43</v>
      </c>
    </row>
    <row r="39" customFormat="false" ht="15" hidden="false" customHeight="true" outlineLevel="0" collapsed="false">
      <c r="A39" s="60" t="n">
        <v>44095</v>
      </c>
      <c r="B39" s="1" t="n">
        <v>2</v>
      </c>
      <c r="C39" s="165" t="n">
        <v>1.5</v>
      </c>
      <c r="D39" s="38" t="n">
        <v>-1.5</v>
      </c>
      <c r="E39" s="166" t="n">
        <f aca="false">IF(C39=0,"",D39/C39)</f>
        <v>-1</v>
      </c>
      <c r="F39" s="36" t="n">
        <v>305.93</v>
      </c>
      <c r="G39" s="165" t="n">
        <v>305.93</v>
      </c>
    </row>
    <row r="40" customFormat="false" ht="15" hidden="false" customHeight="true" outlineLevel="0" collapsed="false">
      <c r="A40" s="60" t="n">
        <v>44096</v>
      </c>
      <c r="B40" s="1" t="n">
        <v>3</v>
      </c>
      <c r="C40" s="165" t="n">
        <v>4</v>
      </c>
      <c r="D40" s="36" t="n">
        <v>5.75</v>
      </c>
      <c r="E40" s="166" t="n">
        <f aca="false">IF(C40=0,"",D40/C40)</f>
        <v>1.4375</v>
      </c>
      <c r="F40" s="36" t="n">
        <v>311.68</v>
      </c>
      <c r="G40" s="165" t="n">
        <v>311.68</v>
      </c>
    </row>
    <row r="41" customFormat="false" ht="15" hidden="false" customHeight="true" outlineLevel="0" collapsed="false">
      <c r="A41" s="60" t="n">
        <v>44097</v>
      </c>
      <c r="B41" s="1" t="n">
        <v>2</v>
      </c>
      <c r="C41" s="165" t="n">
        <v>2.5</v>
      </c>
      <c r="D41" s="36" t="n">
        <v>7.5</v>
      </c>
      <c r="E41" s="166" t="n">
        <f aca="false">IF(C41=0,"",D41/C41)</f>
        <v>3</v>
      </c>
      <c r="F41" s="36" t="n">
        <v>319.18</v>
      </c>
      <c r="G41" s="165" t="n">
        <v>319.18</v>
      </c>
    </row>
    <row r="42" customFormat="false" ht="15" hidden="false" customHeight="true" outlineLevel="0" collapsed="false">
      <c r="A42" s="60" t="n">
        <v>44098</v>
      </c>
      <c r="B42" s="1" t="n">
        <v>3</v>
      </c>
      <c r="C42" s="165" t="n">
        <v>4</v>
      </c>
      <c r="D42" s="36" t="n">
        <v>17</v>
      </c>
      <c r="E42" s="166" t="n">
        <f aca="false">IF(C42=0,"",D42/C42)</f>
        <v>4.25</v>
      </c>
      <c r="F42" s="36" t="n">
        <v>336.18</v>
      </c>
      <c r="G42" s="165" t="n">
        <v>336.18</v>
      </c>
    </row>
    <row r="43" customFormat="false" ht="15" hidden="false" customHeight="true" outlineLevel="0" collapsed="false">
      <c r="A43" s="60" t="n">
        <v>44100</v>
      </c>
      <c r="B43" s="1" t="n">
        <v>3</v>
      </c>
      <c r="C43" s="165" t="n">
        <v>3</v>
      </c>
      <c r="D43" s="36" t="n">
        <v>5.75</v>
      </c>
      <c r="E43" s="166" t="n">
        <f aca="false">IF(C43=0,"",D43/C43)</f>
        <v>1.91666666666667</v>
      </c>
      <c r="F43" s="36" t="n">
        <v>341.93</v>
      </c>
      <c r="G43" s="165" t="n">
        <v>341.93</v>
      </c>
    </row>
    <row r="44" customFormat="false" ht="15" hidden="false" customHeight="true" outlineLevel="0" collapsed="false">
      <c r="A44" s="60" t="n">
        <v>44101</v>
      </c>
      <c r="B44" s="1" t="n">
        <v>2</v>
      </c>
      <c r="C44" s="165" t="n">
        <v>2.5</v>
      </c>
      <c r="D44" s="36" t="n">
        <v>8.75</v>
      </c>
      <c r="E44" s="166" t="n">
        <f aca="false">IF(C44=0,"",D44/C44)</f>
        <v>3.5</v>
      </c>
      <c r="F44" s="36" t="n">
        <v>350.68</v>
      </c>
      <c r="G44" s="165" t="n">
        <v>350.68</v>
      </c>
    </row>
    <row r="45" customFormat="false" ht="15" hidden="false" customHeight="true" outlineLevel="0" collapsed="false">
      <c r="A45" s="60" t="n">
        <v>44102</v>
      </c>
      <c r="B45" s="1" t="n">
        <v>3</v>
      </c>
      <c r="C45" s="165" t="n">
        <v>5</v>
      </c>
      <c r="D45" s="36" t="n">
        <v>4</v>
      </c>
      <c r="E45" s="166" t="n">
        <f aca="false">IF(C45=0,"",D45/C45)</f>
        <v>0.8</v>
      </c>
      <c r="F45" s="36" t="n">
        <v>354.68</v>
      </c>
      <c r="G45" s="165" t="n">
        <v>354.68</v>
      </c>
    </row>
    <row r="46" customFormat="false" ht="15" hidden="false" customHeight="true" outlineLevel="0" collapsed="false">
      <c r="A46" s="60" t="n">
        <v>44103</v>
      </c>
      <c r="B46" s="1" t="n">
        <v>1</v>
      </c>
      <c r="C46" s="165" t="n">
        <v>2.5</v>
      </c>
      <c r="D46" s="38" t="n">
        <v>-2.5</v>
      </c>
      <c r="E46" s="166" t="n">
        <f aca="false">IF(C46=0,"",D46/C46)</f>
        <v>-1</v>
      </c>
      <c r="F46" s="36" t="n">
        <v>352.18</v>
      </c>
      <c r="G46" s="165" t="n">
        <v>352.18</v>
      </c>
    </row>
    <row r="47" customFormat="false" ht="15" hidden="false" customHeight="true" outlineLevel="0" collapsed="false">
      <c r="A47" s="60" t="n">
        <v>44104</v>
      </c>
      <c r="B47" s="1" t="n">
        <v>1</v>
      </c>
      <c r="C47" s="165" t="n">
        <v>1</v>
      </c>
      <c r="D47" s="38" t="n">
        <v>-1</v>
      </c>
      <c r="E47" s="166" t="n">
        <f aca="false">IF(C47=0,"",D47/C47)</f>
        <v>-1</v>
      </c>
      <c r="F47" s="36" t="n">
        <v>351.18</v>
      </c>
      <c r="G47" s="165" t="n">
        <v>351.18</v>
      </c>
    </row>
    <row r="48" customFormat="false" ht="15" hidden="false" customHeight="true" outlineLevel="0" collapsed="false">
      <c r="A48" s="63" t="s">
        <v>1574</v>
      </c>
      <c r="B48" s="63" t="n">
        <f aca="false">SUM(B25:B47)</f>
        <v>75</v>
      </c>
      <c r="C48" s="167" t="n">
        <f aca="false">SUM(C25:C47)</f>
        <v>144</v>
      </c>
      <c r="D48" s="148" t="n">
        <f aca="false">SUM(D25:D47)</f>
        <v>174.13</v>
      </c>
      <c r="E48" s="168" t="n">
        <f aca="false">IF(C48=0,"",D48/C48)</f>
        <v>1.20923611111111</v>
      </c>
      <c r="F48" s="148" t="n">
        <v>351.18</v>
      </c>
      <c r="G48" s="167" t="n">
        <v>351.18</v>
      </c>
    </row>
    <row r="49" customFormat="false" ht="15" hidden="false" customHeight="true" outlineLevel="0" collapsed="false">
      <c r="A49" s="60" t="n">
        <v>44105</v>
      </c>
      <c r="B49" s="1" t="n">
        <v>2</v>
      </c>
      <c r="C49" s="165" t="n">
        <v>3.5</v>
      </c>
      <c r="D49" s="36" t="n">
        <v>16.25</v>
      </c>
      <c r="E49" s="166" t="n">
        <f aca="false">IF(C49=0,"",D49/C49)</f>
        <v>4.64285714285714</v>
      </c>
      <c r="F49" s="36" t="n">
        <v>367.43</v>
      </c>
      <c r="G49" s="165" t="n">
        <v>367.43</v>
      </c>
    </row>
    <row r="50" customFormat="false" ht="15" hidden="false" customHeight="true" outlineLevel="0" collapsed="false">
      <c r="A50" s="60" t="n">
        <v>44107</v>
      </c>
      <c r="B50" s="1" t="n">
        <v>2</v>
      </c>
      <c r="C50" s="165" t="n">
        <v>2</v>
      </c>
      <c r="D50" s="38" t="n">
        <v>-2</v>
      </c>
      <c r="E50" s="166" t="n">
        <f aca="false">IF(C50=0,"",D50/C50)</f>
        <v>-1</v>
      </c>
      <c r="F50" s="36" t="n">
        <v>365.43</v>
      </c>
      <c r="G50" s="165" t="n">
        <v>365.43</v>
      </c>
    </row>
    <row r="51" customFormat="false" ht="15" hidden="false" customHeight="true" outlineLevel="0" collapsed="false">
      <c r="A51" s="60" t="n">
        <v>44109</v>
      </c>
      <c r="B51" s="1" t="n">
        <v>2</v>
      </c>
      <c r="C51" s="165" t="n">
        <v>3.5</v>
      </c>
      <c r="D51" s="38" t="n">
        <v>-3.5</v>
      </c>
      <c r="E51" s="166" t="n">
        <f aca="false">IF(C51=0,"",D51/C51)</f>
        <v>-1</v>
      </c>
      <c r="F51" s="36" t="n">
        <v>361.93</v>
      </c>
      <c r="G51" s="165" t="n">
        <v>361.93</v>
      </c>
    </row>
    <row r="52" customFormat="false" ht="15" hidden="false" customHeight="true" outlineLevel="0" collapsed="false">
      <c r="A52" s="60" t="n">
        <v>44111</v>
      </c>
      <c r="B52" s="1" t="n">
        <v>3</v>
      </c>
      <c r="C52" s="165" t="n">
        <v>1.5</v>
      </c>
      <c r="D52" s="38" t="n">
        <v>-1.5</v>
      </c>
      <c r="E52" s="166" t="n">
        <f aca="false">IF(C52=0,"",D52/C52)</f>
        <v>-1</v>
      </c>
      <c r="F52" s="36" t="n">
        <v>360.43</v>
      </c>
      <c r="G52" s="165" t="n">
        <v>360.43</v>
      </c>
    </row>
    <row r="53" customFormat="false" ht="15" hidden="false" customHeight="true" outlineLevel="0" collapsed="false">
      <c r="A53" s="60" t="n">
        <v>44113</v>
      </c>
      <c r="B53" s="1" t="n">
        <v>1</v>
      </c>
      <c r="C53" s="165" t="n">
        <v>2</v>
      </c>
      <c r="D53" s="38" t="n">
        <v>-2</v>
      </c>
      <c r="E53" s="166" t="n">
        <f aca="false">IF(C53=0,"",D53/C53)</f>
        <v>-1</v>
      </c>
      <c r="F53" s="36" t="n">
        <v>358.43</v>
      </c>
      <c r="G53" s="165" t="n">
        <v>358.43</v>
      </c>
    </row>
    <row r="54" customFormat="false" ht="15" hidden="false" customHeight="true" outlineLevel="0" collapsed="false">
      <c r="A54" s="60" t="n">
        <v>44114</v>
      </c>
      <c r="B54" s="1" t="n">
        <v>2</v>
      </c>
      <c r="C54" s="165" t="n">
        <v>2</v>
      </c>
      <c r="D54" s="38" t="n">
        <v>-2</v>
      </c>
      <c r="E54" s="166" t="n">
        <f aca="false">IF(C54=0,"",D54/C54)</f>
        <v>-1</v>
      </c>
      <c r="F54" s="36" t="n">
        <v>356.43</v>
      </c>
      <c r="G54" s="165" t="n">
        <v>356.43</v>
      </c>
    </row>
    <row r="55" customFormat="false" ht="15" hidden="false" customHeight="true" outlineLevel="0" collapsed="false">
      <c r="A55" s="60" t="n">
        <v>44116</v>
      </c>
      <c r="B55" s="1" t="n">
        <v>6</v>
      </c>
      <c r="C55" s="165" t="n">
        <v>5</v>
      </c>
      <c r="D55" s="38" t="n">
        <v>-5</v>
      </c>
      <c r="E55" s="166" t="n">
        <f aca="false">IF(C55=0,"",D55/C55)</f>
        <v>-1</v>
      </c>
      <c r="F55" s="36" t="n">
        <v>351.43</v>
      </c>
      <c r="G55" s="165" t="n">
        <v>351.43</v>
      </c>
    </row>
    <row r="56" customFormat="false" ht="15" hidden="false" customHeight="true" outlineLevel="0" collapsed="false">
      <c r="A56" s="63" t="s">
        <v>1575</v>
      </c>
      <c r="B56" s="63" t="n">
        <f aca="false">SUM(B49:B55)</f>
        <v>18</v>
      </c>
      <c r="C56" s="167" t="n">
        <f aca="false">SUM(C49:C55)</f>
        <v>19.5</v>
      </c>
      <c r="D56" s="148" t="n">
        <f aca="false">SUM(D49:D55)</f>
        <v>0.25</v>
      </c>
      <c r="E56" s="168" t="n">
        <f aca="false">IF(C56=0,"",D56/C56)</f>
        <v>0.0128205128205128</v>
      </c>
      <c r="F56" s="148" t="n">
        <v>351.43</v>
      </c>
      <c r="G56" s="167" t="n">
        <v>351.43</v>
      </c>
    </row>
    <row r="57" customFormat="false" ht="15" hidden="false" customHeight="true" outlineLevel="0" collapsed="false">
      <c r="A57" s="63" t="s">
        <v>1386</v>
      </c>
      <c r="B57" s="63" t="n">
        <f aca="false">B4+B24+B48+B56</f>
        <v>160</v>
      </c>
      <c r="C57" s="167" t="n">
        <f aca="false">C4+C24+C48+C56</f>
        <v>268.5</v>
      </c>
      <c r="D57" s="148" t="n">
        <f aca="false">D4+D24+D48+D56</f>
        <v>351.43</v>
      </c>
      <c r="E57" s="168" t="n">
        <f aca="false">IF(C57=0,"",D57/C57)</f>
        <v>1.30886405959032</v>
      </c>
      <c r="F57" s="148" t="n">
        <v>351.43</v>
      </c>
      <c r="G57" s="167" t="n">
        <v>351.43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8"/>
    <col collapsed="false" customWidth="true" hidden="false" outlineLevel="0" max="3" min="3" style="1" width="12"/>
    <col collapsed="false" customWidth="true" hidden="false" outlineLevel="0" max="4" min="4" style="1" width="16"/>
    <col collapsed="false" customWidth="true" hidden="false" outlineLevel="0" max="5" min="5" style="1" width="11"/>
    <col collapsed="false" customWidth="true" hidden="false" outlineLevel="0" max="6" min="6" style="1" width="9"/>
    <col collapsed="false" customWidth="true" hidden="false" outlineLevel="0" max="7" min="7" style="1" width="13"/>
  </cols>
  <sheetData>
    <row r="1" customFormat="false" ht="18" hidden="false" customHeight="true" outlineLevel="0" collapsed="false">
      <c r="A1" s="163" t="s">
        <v>1576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1157</v>
      </c>
      <c r="B2" s="164" t="s">
        <v>1224</v>
      </c>
      <c r="C2" s="164" t="s">
        <v>1227</v>
      </c>
      <c r="D2" s="164" t="s">
        <v>1577</v>
      </c>
      <c r="E2" s="164" t="s">
        <v>1578</v>
      </c>
      <c r="F2" s="164" t="s">
        <v>1129</v>
      </c>
      <c r="G2" s="164" t="s">
        <v>1579</v>
      </c>
    </row>
    <row r="3" customFormat="false" ht="15" hidden="false" customHeight="true" outlineLevel="0" collapsed="false">
      <c r="A3" s="1" t="s">
        <v>1580</v>
      </c>
      <c r="B3" s="1" t="n">
        <v>2</v>
      </c>
      <c r="C3" s="165" t="n">
        <v>2</v>
      </c>
      <c r="D3" s="169" t="s">
        <v>1581</v>
      </c>
      <c r="E3" s="38" t="n">
        <v>-2</v>
      </c>
      <c r="F3" s="166" t="n">
        <f aca="false">IF(C3=0,"",E3/C3)</f>
        <v>-1</v>
      </c>
      <c r="G3" s="165" t="n">
        <v>-2</v>
      </c>
    </row>
    <row r="4" customFormat="false" ht="15" hidden="false" customHeight="true" outlineLevel="0" collapsed="false">
      <c r="A4" s="1" t="s">
        <v>1582</v>
      </c>
      <c r="B4" s="1" t="n">
        <v>65</v>
      </c>
      <c r="C4" s="165" t="n">
        <v>103</v>
      </c>
      <c r="D4" s="169" t="s">
        <v>1583</v>
      </c>
      <c r="E4" s="36" t="n">
        <v>179.05</v>
      </c>
      <c r="F4" s="166" t="n">
        <f aca="false">IF(C4=0,"",E4/C4)</f>
        <v>1.73834951456311</v>
      </c>
      <c r="G4" s="165" t="n">
        <v>177.05</v>
      </c>
    </row>
    <row r="5" customFormat="false" ht="15" hidden="false" customHeight="true" outlineLevel="0" collapsed="false">
      <c r="A5" s="1" t="s">
        <v>1584</v>
      </c>
      <c r="B5" s="1" t="n">
        <v>75</v>
      </c>
      <c r="C5" s="165" t="n">
        <v>144</v>
      </c>
      <c r="D5" s="169" t="s">
        <v>1585</v>
      </c>
      <c r="E5" s="36" t="n">
        <v>174.13</v>
      </c>
      <c r="F5" s="166" t="n">
        <f aca="false">IF(C5=0,"",E5/C5)</f>
        <v>1.20923611111111</v>
      </c>
      <c r="G5" s="165" t="n">
        <v>351.18</v>
      </c>
    </row>
    <row r="6" customFormat="false" ht="15" hidden="false" customHeight="true" outlineLevel="0" collapsed="false">
      <c r="A6" s="1" t="s">
        <v>1586</v>
      </c>
      <c r="B6" s="1" t="n">
        <v>18</v>
      </c>
      <c r="C6" s="165" t="n">
        <v>19.5</v>
      </c>
      <c r="D6" s="169" t="s">
        <v>1587</v>
      </c>
      <c r="E6" s="36" t="n">
        <v>0.25</v>
      </c>
      <c r="F6" s="166" t="n">
        <f aca="false">IF(C6=0,"",E6/C6)</f>
        <v>0.0128205128205128</v>
      </c>
      <c r="G6" s="165" t="n">
        <v>351.43</v>
      </c>
    </row>
    <row r="7" customFormat="false" ht="15" hidden="false" customHeight="true" outlineLevel="0" collapsed="false">
      <c r="A7" s="63" t="s">
        <v>1386</v>
      </c>
      <c r="B7" s="63" t="n">
        <f aca="false">B3+B4+B5+B6</f>
        <v>160</v>
      </c>
      <c r="C7" s="167" t="n">
        <f aca="false">C3+C4+C5+C6</f>
        <v>268.5</v>
      </c>
      <c r="D7" s="66"/>
      <c r="E7" s="148" t="n">
        <f aca="false">E3+E4+E5+E6</f>
        <v>351.43</v>
      </c>
      <c r="F7" s="168" t="n">
        <f aca="false">IF(C7=0,"",E7/C7)</f>
        <v>1.30886405959032</v>
      </c>
      <c r="G7" s="167" t="n">
        <v>351.43</v>
      </c>
    </row>
    <row r="9" customFormat="false" ht="15" hidden="false" customHeight="true" outlineLevel="0" collapsed="false">
      <c r="A9" s="170" t="s">
        <v>1588</v>
      </c>
      <c r="B9" s="170" t="s">
        <v>1589</v>
      </c>
    </row>
    <row r="10" customFormat="false" ht="15" hidden="false" customHeight="true" outlineLevel="0" collapsed="false">
      <c r="A10" s="1" t="s">
        <v>1590</v>
      </c>
      <c r="B10" s="1" t="s">
        <v>1591</v>
      </c>
    </row>
    <row r="11" customFormat="false" ht="15" hidden="false" customHeight="true" outlineLevel="0" collapsed="false">
      <c r="A11" s="1" t="s">
        <v>1592</v>
      </c>
      <c r="B11" s="1" t="n">
        <v>0</v>
      </c>
    </row>
    <row r="12" customFormat="false" ht="15" hidden="false" customHeight="true" outlineLevel="0" collapsed="false">
      <c r="A12" s="1" t="s">
        <v>1593</v>
      </c>
      <c r="B12" s="1" t="n">
        <v>351.43</v>
      </c>
    </row>
    <row r="13" customFormat="false" ht="15" hidden="false" customHeight="true" outlineLevel="0" collapsed="false">
      <c r="A13" s="1" t="s">
        <v>1594</v>
      </c>
      <c r="B13" s="1" t="n">
        <v>351.43</v>
      </c>
    </row>
    <row r="14" customFormat="false" ht="15" hidden="false" customHeight="true" outlineLevel="0" collapsed="false">
      <c r="A14" s="1" t="s">
        <v>1281</v>
      </c>
      <c r="B14" s="1" t="s">
        <v>1595</v>
      </c>
    </row>
    <row r="15" customFormat="false" ht="15" hidden="false" customHeight="true" outlineLevel="0" collapsed="false">
      <c r="A15" s="1" t="s">
        <v>1284</v>
      </c>
      <c r="B15" s="1" t="s">
        <v>1596</v>
      </c>
    </row>
    <row r="16" customFormat="false" ht="15" hidden="false" customHeight="true" outlineLevel="0" collapsed="false">
      <c r="A16" s="1" t="s">
        <v>1139</v>
      </c>
      <c r="B16" s="1" t="s">
        <v>1597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7"/>
    <col collapsed="false" customWidth="true" hidden="false" outlineLevel="0" max="3" min="3" style="1" width="11"/>
    <col collapsed="false" customWidth="true" hidden="false" outlineLevel="0" max="4" min="4" style="1" width="12"/>
    <col collapsed="false" customWidth="true" hidden="false" outlineLevel="0" max="5" min="5" style="1" width="9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18" hidden="false" customHeight="true" outlineLevel="0" collapsed="false">
      <c r="A1" s="163" t="s">
        <v>1598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</v>
      </c>
      <c r="B2" s="164" t="s">
        <v>1224</v>
      </c>
      <c r="C2" s="164" t="s">
        <v>1227</v>
      </c>
      <c r="D2" s="164" t="s">
        <v>1569</v>
      </c>
      <c r="E2" s="164" t="s">
        <v>1129</v>
      </c>
      <c r="F2" s="164" t="s">
        <v>1570</v>
      </c>
      <c r="G2" s="164" t="s">
        <v>1571</v>
      </c>
    </row>
    <row r="3" customFormat="false" ht="15" hidden="false" customHeight="true" outlineLevel="0" collapsed="false">
      <c r="A3" s="60" t="n">
        <v>44187</v>
      </c>
      <c r="B3" s="1" t="n">
        <v>3</v>
      </c>
      <c r="C3" s="165" t="n">
        <v>2.5</v>
      </c>
      <c r="D3" s="38" t="n">
        <v>-2.5</v>
      </c>
      <c r="E3" s="166" t="n">
        <f aca="false">IF(C3=0,"",D3/C3)</f>
        <v>-1</v>
      </c>
      <c r="F3" s="38" t="n">
        <v>-2.5</v>
      </c>
      <c r="G3" s="165" t="n">
        <v>348.93</v>
      </c>
    </row>
    <row r="4" customFormat="false" ht="15" hidden="false" customHeight="true" outlineLevel="0" collapsed="false">
      <c r="A4" s="60" t="n">
        <v>44189</v>
      </c>
      <c r="B4" s="1" t="n">
        <v>10</v>
      </c>
      <c r="C4" s="165" t="n">
        <v>9</v>
      </c>
      <c r="D4" s="36" t="n">
        <v>7.63</v>
      </c>
      <c r="E4" s="166" t="n">
        <f aca="false">IF(C4=0,"",D4/C4)</f>
        <v>0.847777777777778</v>
      </c>
      <c r="F4" s="36" t="n">
        <v>5.13</v>
      </c>
      <c r="G4" s="165" t="n">
        <v>356.56</v>
      </c>
    </row>
    <row r="5" customFormat="false" ht="15" hidden="false" customHeight="true" outlineLevel="0" collapsed="false">
      <c r="A5" s="60" t="n">
        <v>44191</v>
      </c>
      <c r="B5" s="1" t="n">
        <v>4</v>
      </c>
      <c r="C5" s="165" t="n">
        <v>4.5</v>
      </c>
      <c r="D5" s="38" t="n">
        <v>-4.5</v>
      </c>
      <c r="E5" s="166" t="n">
        <f aca="false">IF(C5=0,"",D5/C5)</f>
        <v>-1</v>
      </c>
      <c r="F5" s="36" t="n">
        <v>0.63</v>
      </c>
      <c r="G5" s="165" t="n">
        <v>352.06</v>
      </c>
    </row>
    <row r="6" customFormat="false" ht="15" hidden="false" customHeight="true" outlineLevel="0" collapsed="false">
      <c r="A6" s="60" t="n">
        <v>44192</v>
      </c>
      <c r="B6" s="1" t="n">
        <v>9</v>
      </c>
      <c r="C6" s="165" t="n">
        <v>8</v>
      </c>
      <c r="D6" s="36" t="n">
        <v>11.38</v>
      </c>
      <c r="E6" s="166" t="n">
        <f aca="false">IF(C6=0,"",D6/C6)</f>
        <v>1.4225</v>
      </c>
      <c r="F6" s="36" t="n">
        <v>12.01</v>
      </c>
      <c r="G6" s="165" t="n">
        <v>363.44</v>
      </c>
    </row>
    <row r="7" customFormat="false" ht="15" hidden="false" customHeight="true" outlineLevel="0" collapsed="false">
      <c r="A7" s="60" t="n">
        <v>44193</v>
      </c>
      <c r="B7" s="1" t="n">
        <v>9</v>
      </c>
      <c r="C7" s="165" t="n">
        <v>6.5</v>
      </c>
      <c r="D7" s="38" t="n">
        <v>-0.5</v>
      </c>
      <c r="E7" s="166" t="n">
        <f aca="false">IF(C7=0,"",D7/C7)</f>
        <v>-0.0769230769230769</v>
      </c>
      <c r="F7" s="36" t="n">
        <v>11.51</v>
      </c>
      <c r="G7" s="165" t="n">
        <v>362.94</v>
      </c>
    </row>
    <row r="8" customFormat="false" ht="15" hidden="false" customHeight="true" outlineLevel="0" collapsed="false">
      <c r="A8" s="60" t="n">
        <v>44194</v>
      </c>
      <c r="B8" s="1" t="n">
        <v>5</v>
      </c>
      <c r="C8" s="165" t="n">
        <v>6.5</v>
      </c>
      <c r="D8" s="38" t="n">
        <v>-6.5</v>
      </c>
      <c r="E8" s="166" t="n">
        <f aca="false">IF(C8=0,"",D8/C8)</f>
        <v>-1</v>
      </c>
      <c r="F8" s="36" t="n">
        <v>5.01</v>
      </c>
      <c r="G8" s="165" t="n">
        <v>356.44</v>
      </c>
    </row>
    <row r="9" customFormat="false" ht="15" hidden="false" customHeight="true" outlineLevel="0" collapsed="false">
      <c r="A9" s="60" t="n">
        <v>44195</v>
      </c>
      <c r="B9" s="1" t="n">
        <v>9</v>
      </c>
      <c r="C9" s="165" t="n">
        <v>12</v>
      </c>
      <c r="D9" s="36" t="n">
        <v>33.26</v>
      </c>
      <c r="E9" s="166" t="n">
        <f aca="false">IF(C9=0,"",D9/C9)</f>
        <v>2.77166666666667</v>
      </c>
      <c r="F9" s="36" t="n">
        <v>38.27</v>
      </c>
      <c r="G9" s="165" t="n">
        <v>389.7</v>
      </c>
    </row>
    <row r="10" customFormat="false" ht="15" hidden="false" customHeight="true" outlineLevel="0" collapsed="false">
      <c r="A10" s="60" t="n">
        <v>44196</v>
      </c>
      <c r="B10" s="1" t="n">
        <v>9</v>
      </c>
      <c r="C10" s="165" t="n">
        <v>7.5</v>
      </c>
      <c r="D10" s="36" t="n">
        <v>1.5</v>
      </c>
      <c r="E10" s="166" t="n">
        <f aca="false">IF(C10=0,"",D10/C10)</f>
        <v>0.2</v>
      </c>
      <c r="F10" s="36" t="n">
        <v>39.77</v>
      </c>
      <c r="G10" s="165" t="n">
        <v>391.2</v>
      </c>
    </row>
    <row r="11" customFormat="false" ht="15" hidden="false" customHeight="true" outlineLevel="0" collapsed="false">
      <c r="A11" s="63" t="s">
        <v>1599</v>
      </c>
      <c r="B11" s="63" t="n">
        <f aca="false">SUM(B3:B10)</f>
        <v>58</v>
      </c>
      <c r="C11" s="167" t="n">
        <f aca="false">SUM(C3:C10)</f>
        <v>56.5</v>
      </c>
      <c r="D11" s="148" t="n">
        <f aca="false">SUM(D3:D10)</f>
        <v>39.77</v>
      </c>
      <c r="E11" s="168" t="n">
        <f aca="false">IF(C11=0,"",D11/C11)</f>
        <v>0.703893805309734</v>
      </c>
      <c r="F11" s="148" t="n">
        <v>39.77</v>
      </c>
      <c r="G11" s="167" t="n">
        <v>391.2</v>
      </c>
    </row>
    <row r="12" customFormat="false" ht="15" hidden="false" customHeight="true" outlineLevel="0" collapsed="false">
      <c r="A12" s="60" t="n">
        <v>44197</v>
      </c>
      <c r="B12" s="1" t="n">
        <v>5</v>
      </c>
      <c r="C12" s="165" t="n">
        <v>5.5</v>
      </c>
      <c r="D12" s="36" t="n">
        <v>10</v>
      </c>
      <c r="E12" s="166" t="n">
        <f aca="false">IF(C12=0,"",D12/C12)</f>
        <v>1.81818181818182</v>
      </c>
      <c r="F12" s="36" t="n">
        <v>49.77</v>
      </c>
      <c r="G12" s="165" t="n">
        <v>401.2</v>
      </c>
    </row>
    <row r="13" customFormat="false" ht="15" hidden="false" customHeight="true" outlineLevel="0" collapsed="false">
      <c r="A13" s="60" t="n">
        <v>44198</v>
      </c>
      <c r="B13" s="1" t="n">
        <v>9</v>
      </c>
      <c r="C13" s="165" t="n">
        <v>8</v>
      </c>
      <c r="D13" s="36" t="n">
        <v>0.75</v>
      </c>
      <c r="E13" s="166" t="n">
        <f aca="false">IF(C13=0,"",D13/C13)</f>
        <v>0.09375</v>
      </c>
      <c r="F13" s="36" t="n">
        <v>50.52</v>
      </c>
      <c r="G13" s="165" t="n">
        <v>401.95</v>
      </c>
    </row>
    <row r="14" customFormat="false" ht="15" hidden="false" customHeight="true" outlineLevel="0" collapsed="false">
      <c r="A14" s="60" t="n">
        <v>44199</v>
      </c>
      <c r="B14" s="1" t="n">
        <v>6</v>
      </c>
      <c r="C14" s="165" t="n">
        <v>7.5</v>
      </c>
      <c r="D14" s="35" t="n">
        <v>0</v>
      </c>
      <c r="E14" s="166" t="n">
        <f aca="false">IF(C14=0,"",D14/C14)</f>
        <v>0</v>
      </c>
      <c r="F14" s="36" t="n">
        <v>50.52</v>
      </c>
      <c r="G14" s="165" t="n">
        <v>401.95</v>
      </c>
    </row>
    <row r="15" customFormat="false" ht="15" hidden="false" customHeight="true" outlineLevel="0" collapsed="false">
      <c r="A15" s="60" t="n">
        <v>44200</v>
      </c>
      <c r="B15" s="1" t="n">
        <v>8</v>
      </c>
      <c r="C15" s="165" t="n">
        <v>10</v>
      </c>
      <c r="D15" s="38" t="n">
        <v>-4.87</v>
      </c>
      <c r="E15" s="166" t="n">
        <f aca="false">IF(C15=0,"",D15/C15)</f>
        <v>-0.487</v>
      </c>
      <c r="F15" s="36" t="n">
        <v>45.65</v>
      </c>
      <c r="G15" s="165" t="n">
        <v>397.08</v>
      </c>
    </row>
    <row r="16" customFormat="false" ht="15" hidden="false" customHeight="true" outlineLevel="0" collapsed="false">
      <c r="A16" s="60" t="n">
        <v>44201</v>
      </c>
      <c r="B16" s="1" t="n">
        <v>9</v>
      </c>
      <c r="C16" s="165" t="n">
        <v>10</v>
      </c>
      <c r="D16" s="36" t="n">
        <v>8.04</v>
      </c>
      <c r="E16" s="166" t="n">
        <f aca="false">IF(C16=0,"",D16/C16)</f>
        <v>0.804</v>
      </c>
      <c r="F16" s="36" t="n">
        <v>53.69</v>
      </c>
      <c r="G16" s="165" t="n">
        <v>405.12</v>
      </c>
    </row>
    <row r="17" customFormat="false" ht="15" hidden="false" customHeight="true" outlineLevel="0" collapsed="false">
      <c r="A17" s="60" t="n">
        <v>44202</v>
      </c>
      <c r="B17" s="1" t="n">
        <v>5</v>
      </c>
      <c r="C17" s="165" t="n">
        <v>4</v>
      </c>
      <c r="D17" s="36" t="n">
        <v>5.25</v>
      </c>
      <c r="E17" s="166" t="n">
        <f aca="false">IF(C17=0,"",D17/C17)</f>
        <v>1.3125</v>
      </c>
      <c r="F17" s="36" t="n">
        <v>58.94</v>
      </c>
      <c r="G17" s="165" t="n">
        <v>410.37</v>
      </c>
    </row>
    <row r="18" customFormat="false" ht="15" hidden="false" customHeight="true" outlineLevel="0" collapsed="false">
      <c r="A18" s="60" t="n">
        <v>44203</v>
      </c>
      <c r="B18" s="1" t="n">
        <v>13</v>
      </c>
      <c r="C18" s="165" t="n">
        <v>12.5</v>
      </c>
      <c r="D18" s="38" t="n">
        <v>-12.5</v>
      </c>
      <c r="E18" s="166" t="n">
        <f aca="false">IF(C18=0,"",D18/C18)</f>
        <v>-1</v>
      </c>
      <c r="F18" s="36" t="n">
        <v>46.44</v>
      </c>
      <c r="G18" s="165" t="n">
        <v>397.87</v>
      </c>
    </row>
    <row r="19" customFormat="false" ht="15" hidden="false" customHeight="true" outlineLevel="0" collapsed="false">
      <c r="A19" s="60" t="n">
        <v>44204</v>
      </c>
      <c r="B19" s="1" t="n">
        <v>6</v>
      </c>
      <c r="C19" s="165" t="n">
        <v>6</v>
      </c>
      <c r="D19" s="36" t="n">
        <v>3.5</v>
      </c>
      <c r="E19" s="166" t="n">
        <f aca="false">IF(C19=0,"",D19/C19)</f>
        <v>0.583333333333333</v>
      </c>
      <c r="F19" s="36" t="n">
        <v>49.94</v>
      </c>
      <c r="G19" s="165" t="n">
        <v>401.37</v>
      </c>
    </row>
    <row r="20" customFormat="false" ht="15" hidden="false" customHeight="true" outlineLevel="0" collapsed="false">
      <c r="A20" s="60" t="n">
        <v>44205</v>
      </c>
      <c r="B20" s="1" t="n">
        <v>11</v>
      </c>
      <c r="C20" s="165" t="n">
        <v>9.5</v>
      </c>
      <c r="D20" s="36" t="n">
        <v>4.5</v>
      </c>
      <c r="E20" s="166" t="n">
        <f aca="false">IF(C20=0,"",D20/C20)</f>
        <v>0.473684210526316</v>
      </c>
      <c r="F20" s="36" t="n">
        <v>54.44</v>
      </c>
      <c r="G20" s="165" t="n">
        <v>405.87</v>
      </c>
    </row>
    <row r="21" customFormat="false" ht="15" hidden="false" customHeight="true" outlineLevel="0" collapsed="false">
      <c r="A21" s="60" t="n">
        <v>44206</v>
      </c>
      <c r="B21" s="1" t="n">
        <v>10</v>
      </c>
      <c r="C21" s="165" t="n">
        <v>9.5</v>
      </c>
      <c r="D21" s="36" t="n">
        <v>3.63</v>
      </c>
      <c r="E21" s="166" t="n">
        <f aca="false">IF(C21=0,"",D21/C21)</f>
        <v>0.382105263157895</v>
      </c>
      <c r="F21" s="36" t="n">
        <v>58.07</v>
      </c>
      <c r="G21" s="165" t="n">
        <v>409.5</v>
      </c>
    </row>
    <row r="22" customFormat="false" ht="15" hidden="false" customHeight="true" outlineLevel="0" collapsed="false">
      <c r="A22" s="60" t="n">
        <v>44207</v>
      </c>
      <c r="B22" s="1" t="n">
        <v>5</v>
      </c>
      <c r="C22" s="165" t="n">
        <v>4.5</v>
      </c>
      <c r="D22" s="36" t="n">
        <v>3</v>
      </c>
      <c r="E22" s="166" t="n">
        <f aca="false">IF(C22=0,"",D22/C22)</f>
        <v>0.666666666666667</v>
      </c>
      <c r="F22" s="36" t="n">
        <v>61.07</v>
      </c>
      <c r="G22" s="165" t="n">
        <v>412.5</v>
      </c>
    </row>
    <row r="23" customFormat="false" ht="15" hidden="false" customHeight="true" outlineLevel="0" collapsed="false">
      <c r="A23" s="60" t="n">
        <v>44208</v>
      </c>
      <c r="B23" s="1" t="n">
        <v>7</v>
      </c>
      <c r="C23" s="165" t="n">
        <v>6.5</v>
      </c>
      <c r="D23" s="36" t="n">
        <v>8.25</v>
      </c>
      <c r="E23" s="166" t="n">
        <f aca="false">IF(C23=0,"",D23/C23)</f>
        <v>1.26923076923077</v>
      </c>
      <c r="F23" s="36" t="n">
        <v>69.32</v>
      </c>
      <c r="G23" s="165" t="n">
        <v>420.75</v>
      </c>
    </row>
    <row r="24" customFormat="false" ht="15" hidden="false" customHeight="true" outlineLevel="0" collapsed="false">
      <c r="A24" s="60" t="n">
        <v>44209</v>
      </c>
      <c r="B24" s="1" t="n">
        <v>7</v>
      </c>
      <c r="C24" s="165" t="n">
        <v>8</v>
      </c>
      <c r="D24" s="36" t="n">
        <v>11.75</v>
      </c>
      <c r="E24" s="166" t="n">
        <f aca="false">IF(C24=0,"",D24/C24)</f>
        <v>1.46875</v>
      </c>
      <c r="F24" s="36" t="n">
        <v>81.07</v>
      </c>
      <c r="G24" s="165" t="n">
        <v>432.5</v>
      </c>
    </row>
    <row r="25" customFormat="false" ht="15" hidden="false" customHeight="true" outlineLevel="0" collapsed="false">
      <c r="A25" s="60" t="n">
        <v>44210</v>
      </c>
      <c r="B25" s="1" t="n">
        <v>7</v>
      </c>
      <c r="C25" s="165" t="n">
        <v>7</v>
      </c>
      <c r="D25" s="36" t="n">
        <v>3.25</v>
      </c>
      <c r="E25" s="166" t="n">
        <f aca="false">IF(C25=0,"",D25/C25)</f>
        <v>0.464285714285714</v>
      </c>
      <c r="F25" s="36" t="n">
        <v>84.32</v>
      </c>
      <c r="G25" s="165" t="n">
        <v>435.75</v>
      </c>
    </row>
    <row r="26" customFormat="false" ht="15" hidden="false" customHeight="true" outlineLevel="0" collapsed="false">
      <c r="A26" s="60" t="n">
        <v>44211</v>
      </c>
      <c r="B26" s="1" t="n">
        <v>5</v>
      </c>
      <c r="C26" s="165" t="n">
        <v>4.5</v>
      </c>
      <c r="D26" s="38" t="n">
        <v>-4.5</v>
      </c>
      <c r="E26" s="166" t="n">
        <f aca="false">IF(C26=0,"",D26/C26)</f>
        <v>-1</v>
      </c>
      <c r="F26" s="36" t="n">
        <v>79.82</v>
      </c>
      <c r="G26" s="165" t="n">
        <v>431.25</v>
      </c>
    </row>
    <row r="27" customFormat="false" ht="15" hidden="false" customHeight="true" outlineLevel="0" collapsed="false">
      <c r="A27" s="60" t="n">
        <v>44212</v>
      </c>
      <c r="B27" s="1" t="n">
        <v>7</v>
      </c>
      <c r="C27" s="165" t="n">
        <v>8.5</v>
      </c>
      <c r="D27" s="36" t="n">
        <v>9</v>
      </c>
      <c r="E27" s="166" t="n">
        <f aca="false">IF(C27=0,"",D27/C27)</f>
        <v>1.05882352941176</v>
      </c>
      <c r="F27" s="36" t="n">
        <v>88.82</v>
      </c>
      <c r="G27" s="165" t="n">
        <v>440.25</v>
      </c>
    </row>
    <row r="28" customFormat="false" ht="15" hidden="false" customHeight="true" outlineLevel="0" collapsed="false">
      <c r="A28" s="60" t="n">
        <v>44213</v>
      </c>
      <c r="B28" s="1" t="n">
        <v>6</v>
      </c>
      <c r="C28" s="165" t="n">
        <v>4</v>
      </c>
      <c r="D28" s="36" t="n">
        <v>2</v>
      </c>
      <c r="E28" s="166" t="n">
        <f aca="false">IF(C28=0,"",D28/C28)</f>
        <v>0.5</v>
      </c>
      <c r="F28" s="36" t="n">
        <v>90.82</v>
      </c>
      <c r="G28" s="165" t="n">
        <v>442.25</v>
      </c>
    </row>
    <row r="29" customFormat="false" ht="15" hidden="false" customHeight="true" outlineLevel="0" collapsed="false">
      <c r="A29" s="60" t="n">
        <v>44214</v>
      </c>
      <c r="B29" s="1" t="n">
        <v>6</v>
      </c>
      <c r="C29" s="165" t="n">
        <v>6</v>
      </c>
      <c r="D29" s="36" t="n">
        <v>3</v>
      </c>
      <c r="E29" s="166" t="n">
        <f aca="false">IF(C29=0,"",D29/C29)</f>
        <v>0.5</v>
      </c>
      <c r="F29" s="36" t="n">
        <v>93.82</v>
      </c>
      <c r="G29" s="165" t="n">
        <v>445.25</v>
      </c>
    </row>
    <row r="30" customFormat="false" ht="15" hidden="false" customHeight="true" outlineLevel="0" collapsed="false">
      <c r="A30" s="60" t="n">
        <v>44215</v>
      </c>
      <c r="B30" s="1" t="n">
        <v>8</v>
      </c>
      <c r="C30" s="165" t="n">
        <v>6.5</v>
      </c>
      <c r="D30" s="36" t="n">
        <v>7.63</v>
      </c>
      <c r="E30" s="166" t="n">
        <f aca="false">IF(C30=0,"",D30/C30)</f>
        <v>1.17384615384615</v>
      </c>
      <c r="F30" s="36" t="n">
        <v>101.45</v>
      </c>
      <c r="G30" s="165" t="n">
        <v>452.88</v>
      </c>
    </row>
    <row r="31" customFormat="false" ht="15" hidden="false" customHeight="true" outlineLevel="0" collapsed="false">
      <c r="A31" s="60" t="n">
        <v>44216</v>
      </c>
      <c r="B31" s="1" t="n">
        <v>3</v>
      </c>
      <c r="C31" s="165" t="n">
        <v>3</v>
      </c>
      <c r="D31" s="38" t="n">
        <v>-3</v>
      </c>
      <c r="E31" s="166" t="n">
        <f aca="false">IF(C31=0,"",D31/C31)</f>
        <v>-1</v>
      </c>
      <c r="F31" s="36" t="n">
        <v>98.45</v>
      </c>
      <c r="G31" s="165" t="n">
        <v>449.88</v>
      </c>
    </row>
    <row r="32" customFormat="false" ht="15" hidden="false" customHeight="true" outlineLevel="0" collapsed="false">
      <c r="A32" s="60" t="n">
        <v>44217</v>
      </c>
      <c r="B32" s="1" t="n">
        <v>8</v>
      </c>
      <c r="C32" s="165" t="n">
        <v>11</v>
      </c>
      <c r="D32" s="38" t="n">
        <v>-0.87</v>
      </c>
      <c r="E32" s="166" t="n">
        <f aca="false">IF(C32=0,"",D32/C32)</f>
        <v>-0.0790909090909091</v>
      </c>
      <c r="F32" s="36" t="n">
        <v>97.58</v>
      </c>
      <c r="G32" s="165" t="n">
        <v>449.01</v>
      </c>
    </row>
    <row r="33" customFormat="false" ht="15" hidden="false" customHeight="true" outlineLevel="0" collapsed="false">
      <c r="A33" s="60" t="n">
        <v>44218</v>
      </c>
      <c r="B33" s="1" t="n">
        <v>4</v>
      </c>
      <c r="C33" s="165" t="n">
        <v>5.5</v>
      </c>
      <c r="D33" s="38" t="n">
        <v>-5.5</v>
      </c>
      <c r="E33" s="166" t="n">
        <f aca="false">IF(C33=0,"",D33/C33)</f>
        <v>-1</v>
      </c>
      <c r="F33" s="36" t="n">
        <v>92.08</v>
      </c>
      <c r="G33" s="165" t="n">
        <v>443.51</v>
      </c>
    </row>
    <row r="34" customFormat="false" ht="15" hidden="false" customHeight="true" outlineLevel="0" collapsed="false">
      <c r="A34" s="60" t="n">
        <v>44219</v>
      </c>
      <c r="B34" s="1" t="n">
        <v>11</v>
      </c>
      <c r="C34" s="165" t="n">
        <v>13.5</v>
      </c>
      <c r="D34" s="36" t="n">
        <v>33.71</v>
      </c>
      <c r="E34" s="166" t="n">
        <f aca="false">IF(C34=0,"",D34/C34)</f>
        <v>2.49703703703704</v>
      </c>
      <c r="F34" s="36" t="n">
        <v>125.79</v>
      </c>
      <c r="G34" s="165" t="n">
        <v>477.22</v>
      </c>
    </row>
    <row r="35" customFormat="false" ht="15" hidden="false" customHeight="true" outlineLevel="0" collapsed="false">
      <c r="A35" s="60" t="n">
        <v>44220</v>
      </c>
      <c r="B35" s="1" t="n">
        <v>8</v>
      </c>
      <c r="C35" s="165" t="n">
        <v>7</v>
      </c>
      <c r="D35" s="38" t="n">
        <v>-7</v>
      </c>
      <c r="E35" s="166" t="n">
        <f aca="false">IF(C35=0,"",D35/C35)</f>
        <v>-1</v>
      </c>
      <c r="F35" s="36" t="n">
        <v>118.79</v>
      </c>
      <c r="G35" s="165" t="n">
        <v>470.22</v>
      </c>
    </row>
    <row r="36" customFormat="false" ht="15" hidden="false" customHeight="true" outlineLevel="0" collapsed="false">
      <c r="A36" s="60" t="n">
        <v>44221</v>
      </c>
      <c r="B36" s="1" t="n">
        <v>7</v>
      </c>
      <c r="C36" s="165" t="n">
        <v>9.5</v>
      </c>
      <c r="D36" s="36" t="n">
        <v>13.95</v>
      </c>
      <c r="E36" s="166" t="n">
        <f aca="false">IF(C36=0,"",D36/C36)</f>
        <v>1.46842105263158</v>
      </c>
      <c r="F36" s="36" t="n">
        <v>132.74</v>
      </c>
      <c r="G36" s="165" t="n">
        <v>484.17</v>
      </c>
    </row>
    <row r="37" customFormat="false" ht="15" hidden="false" customHeight="true" outlineLevel="0" collapsed="false">
      <c r="A37" s="60" t="n">
        <v>44222</v>
      </c>
      <c r="B37" s="1" t="n">
        <v>9</v>
      </c>
      <c r="C37" s="165" t="n">
        <v>13.5</v>
      </c>
      <c r="D37" s="36" t="n">
        <v>24.75</v>
      </c>
      <c r="E37" s="166" t="n">
        <f aca="false">IF(C37=0,"",D37/C37)</f>
        <v>1.83333333333333</v>
      </c>
      <c r="F37" s="36" t="n">
        <v>157.49</v>
      </c>
      <c r="G37" s="165" t="n">
        <v>508.92</v>
      </c>
    </row>
    <row r="38" customFormat="false" ht="15" hidden="false" customHeight="true" outlineLevel="0" collapsed="false">
      <c r="A38" s="60" t="n">
        <v>44223</v>
      </c>
      <c r="B38" s="1" t="n">
        <v>5</v>
      </c>
      <c r="C38" s="165" t="n">
        <v>6</v>
      </c>
      <c r="D38" s="36" t="n">
        <v>20.26</v>
      </c>
      <c r="E38" s="166" t="n">
        <f aca="false">IF(C38=0,"",D38/C38)</f>
        <v>3.37666666666667</v>
      </c>
      <c r="F38" s="36" t="n">
        <v>177.75</v>
      </c>
      <c r="G38" s="165" t="n">
        <v>529.18</v>
      </c>
    </row>
    <row r="39" customFormat="false" ht="15" hidden="false" customHeight="true" outlineLevel="0" collapsed="false">
      <c r="A39" s="60" t="n">
        <v>44224</v>
      </c>
      <c r="B39" s="1" t="n">
        <v>12</v>
      </c>
      <c r="C39" s="165" t="n">
        <v>14</v>
      </c>
      <c r="D39" s="36" t="n">
        <v>18.08</v>
      </c>
      <c r="E39" s="166" t="n">
        <f aca="false">IF(C39=0,"",D39/C39)</f>
        <v>1.29142857142857</v>
      </c>
      <c r="F39" s="36" t="n">
        <v>195.83</v>
      </c>
      <c r="G39" s="165" t="n">
        <v>547.26</v>
      </c>
    </row>
    <row r="40" customFormat="false" ht="15" hidden="false" customHeight="true" outlineLevel="0" collapsed="false">
      <c r="A40" s="60" t="n">
        <v>44225</v>
      </c>
      <c r="B40" s="1" t="n">
        <v>4</v>
      </c>
      <c r="C40" s="165" t="n">
        <v>6</v>
      </c>
      <c r="D40" s="38" t="n">
        <v>-6</v>
      </c>
      <c r="E40" s="166" t="n">
        <f aca="false">IF(C40=0,"",D40/C40)</f>
        <v>-1</v>
      </c>
      <c r="F40" s="36" t="n">
        <v>189.83</v>
      </c>
      <c r="G40" s="165" t="n">
        <v>541.26</v>
      </c>
    </row>
    <row r="41" customFormat="false" ht="15" hidden="false" customHeight="true" outlineLevel="0" collapsed="false">
      <c r="A41" s="60" t="n">
        <v>44226</v>
      </c>
      <c r="B41" s="1" t="n">
        <v>10</v>
      </c>
      <c r="C41" s="165" t="n">
        <v>14</v>
      </c>
      <c r="D41" s="38" t="n">
        <v>-5</v>
      </c>
      <c r="E41" s="166" t="n">
        <f aca="false">IF(C41=0,"",D41/C41)</f>
        <v>-0.357142857142857</v>
      </c>
      <c r="F41" s="36" t="n">
        <v>184.83</v>
      </c>
      <c r="G41" s="165" t="n">
        <v>536.26</v>
      </c>
    </row>
    <row r="42" customFormat="false" ht="15" hidden="false" customHeight="true" outlineLevel="0" collapsed="false">
      <c r="A42" s="60" t="n">
        <v>44227</v>
      </c>
      <c r="B42" s="1" t="n">
        <v>11</v>
      </c>
      <c r="C42" s="165" t="n">
        <v>13.5</v>
      </c>
      <c r="D42" s="36" t="n">
        <v>22.38</v>
      </c>
      <c r="E42" s="166" t="n">
        <f aca="false">IF(C42=0,"",D42/C42)</f>
        <v>1.65777777777778</v>
      </c>
      <c r="F42" s="36" t="n">
        <v>207.21</v>
      </c>
      <c r="G42" s="165" t="n">
        <v>558.64</v>
      </c>
    </row>
    <row r="43" customFormat="false" ht="15" hidden="false" customHeight="true" outlineLevel="0" collapsed="false">
      <c r="A43" s="63" t="s">
        <v>1600</v>
      </c>
      <c r="B43" s="63" t="n">
        <f aca="false">SUM(B12:B42)</f>
        <v>232</v>
      </c>
      <c r="C43" s="167" t="n">
        <f aca="false">SUM(C12:C42)</f>
        <v>254.5</v>
      </c>
      <c r="D43" s="148" t="n">
        <f aca="false">SUM(D12:D42)</f>
        <v>167.44</v>
      </c>
      <c r="E43" s="168" t="n">
        <f aca="false">IF(C43=0,"",D43/C43)</f>
        <v>0.657917485265226</v>
      </c>
      <c r="F43" s="148" t="n">
        <v>207.21</v>
      </c>
      <c r="G43" s="167" t="n">
        <v>558.64</v>
      </c>
    </row>
    <row r="44" customFormat="false" ht="15" hidden="false" customHeight="true" outlineLevel="0" collapsed="false">
      <c r="A44" s="60" t="n">
        <v>44228</v>
      </c>
      <c r="B44" s="1" t="n">
        <v>7</v>
      </c>
      <c r="C44" s="165" t="n">
        <v>7.5</v>
      </c>
      <c r="D44" s="36" t="n">
        <v>6.38</v>
      </c>
      <c r="E44" s="166" t="n">
        <f aca="false">IF(C44=0,"",D44/C44)</f>
        <v>0.850666666666667</v>
      </c>
      <c r="F44" s="36" t="n">
        <v>213.59</v>
      </c>
      <c r="G44" s="165" t="n">
        <v>565.02</v>
      </c>
    </row>
    <row r="45" customFormat="false" ht="15" hidden="false" customHeight="true" outlineLevel="0" collapsed="false">
      <c r="A45" s="60" t="n">
        <v>44229</v>
      </c>
      <c r="B45" s="1" t="n">
        <v>10</v>
      </c>
      <c r="C45" s="165" t="n">
        <v>13</v>
      </c>
      <c r="D45" s="38" t="n">
        <v>-4.3</v>
      </c>
      <c r="E45" s="166" t="n">
        <f aca="false">IF(C45=0,"",D45/C45)</f>
        <v>-0.330769230769231</v>
      </c>
      <c r="F45" s="36" t="n">
        <v>209.29</v>
      </c>
      <c r="G45" s="165" t="n">
        <v>560.72</v>
      </c>
    </row>
    <row r="46" customFormat="false" ht="15" hidden="false" customHeight="true" outlineLevel="0" collapsed="false">
      <c r="A46" s="60" t="n">
        <v>44230</v>
      </c>
      <c r="B46" s="1" t="n">
        <v>7</v>
      </c>
      <c r="C46" s="165" t="n">
        <v>8.5</v>
      </c>
      <c r="D46" s="36" t="n">
        <v>18.63</v>
      </c>
      <c r="E46" s="166" t="n">
        <f aca="false">IF(C46=0,"",D46/C46)</f>
        <v>2.19176470588235</v>
      </c>
      <c r="F46" s="36" t="n">
        <v>227.92</v>
      </c>
      <c r="G46" s="165" t="n">
        <v>579.35</v>
      </c>
    </row>
    <row r="47" customFormat="false" ht="15" hidden="false" customHeight="true" outlineLevel="0" collapsed="false">
      <c r="A47" s="60" t="n">
        <v>44231</v>
      </c>
      <c r="B47" s="1" t="n">
        <v>10</v>
      </c>
      <c r="C47" s="165" t="n">
        <v>13.5</v>
      </c>
      <c r="D47" s="36" t="n">
        <v>4.38</v>
      </c>
      <c r="E47" s="166" t="n">
        <f aca="false">IF(C47=0,"",D47/C47)</f>
        <v>0.324444444444444</v>
      </c>
      <c r="F47" s="36" t="n">
        <v>232.3</v>
      </c>
      <c r="G47" s="165" t="n">
        <v>583.73</v>
      </c>
    </row>
    <row r="48" customFormat="false" ht="15" hidden="false" customHeight="true" outlineLevel="0" collapsed="false">
      <c r="A48" s="60" t="n">
        <v>44232</v>
      </c>
      <c r="B48" s="1" t="n">
        <v>5</v>
      </c>
      <c r="C48" s="165" t="n">
        <v>6</v>
      </c>
      <c r="D48" s="36" t="n">
        <v>1</v>
      </c>
      <c r="E48" s="166" t="n">
        <f aca="false">IF(C48=0,"",D48/C48)</f>
        <v>0.166666666666667</v>
      </c>
      <c r="F48" s="36" t="n">
        <v>233.3</v>
      </c>
      <c r="G48" s="165" t="n">
        <v>584.73</v>
      </c>
    </row>
    <row r="49" customFormat="false" ht="15" hidden="false" customHeight="true" outlineLevel="0" collapsed="false">
      <c r="A49" s="60" t="n">
        <v>44233</v>
      </c>
      <c r="B49" s="1" t="n">
        <v>9</v>
      </c>
      <c r="C49" s="165" t="n">
        <v>10.5</v>
      </c>
      <c r="D49" s="38" t="n">
        <v>-2</v>
      </c>
      <c r="E49" s="166" t="n">
        <f aca="false">IF(C49=0,"",D49/C49)</f>
        <v>-0.19047619047619</v>
      </c>
      <c r="F49" s="36" t="n">
        <v>231.3</v>
      </c>
      <c r="G49" s="165" t="n">
        <v>582.73</v>
      </c>
    </row>
    <row r="50" customFormat="false" ht="15" hidden="false" customHeight="true" outlineLevel="0" collapsed="false">
      <c r="A50" s="60" t="n">
        <v>44234</v>
      </c>
      <c r="B50" s="1" t="n">
        <v>10</v>
      </c>
      <c r="C50" s="165" t="n">
        <v>11.5</v>
      </c>
      <c r="D50" s="38" t="n">
        <v>-4.62</v>
      </c>
      <c r="E50" s="166" t="n">
        <f aca="false">IF(C50=0,"",D50/C50)</f>
        <v>-0.401739130434783</v>
      </c>
      <c r="F50" s="36" t="n">
        <v>226.68</v>
      </c>
      <c r="G50" s="165" t="n">
        <v>578.11</v>
      </c>
    </row>
    <row r="51" customFormat="false" ht="15" hidden="false" customHeight="true" outlineLevel="0" collapsed="false">
      <c r="A51" s="60" t="n">
        <v>44235</v>
      </c>
      <c r="B51" s="1" t="n">
        <v>5</v>
      </c>
      <c r="C51" s="165" t="n">
        <v>6</v>
      </c>
      <c r="D51" s="38" t="n">
        <v>-6</v>
      </c>
      <c r="E51" s="166" t="n">
        <f aca="false">IF(C51=0,"",D51/C51)</f>
        <v>-1</v>
      </c>
      <c r="F51" s="36" t="n">
        <v>220.68</v>
      </c>
      <c r="G51" s="165" t="n">
        <v>572.11</v>
      </c>
    </row>
    <row r="52" customFormat="false" ht="15" hidden="false" customHeight="true" outlineLevel="0" collapsed="false">
      <c r="A52" s="60" t="n">
        <v>44236</v>
      </c>
      <c r="B52" s="1" t="n">
        <v>9</v>
      </c>
      <c r="C52" s="165" t="n">
        <v>12.5</v>
      </c>
      <c r="D52" s="36" t="n">
        <v>11.65</v>
      </c>
      <c r="E52" s="166" t="n">
        <f aca="false">IF(C52=0,"",D52/C52)</f>
        <v>0.932</v>
      </c>
      <c r="F52" s="36" t="n">
        <v>232.33</v>
      </c>
      <c r="G52" s="165" t="n">
        <v>583.76</v>
      </c>
    </row>
    <row r="53" customFormat="false" ht="15" hidden="false" customHeight="true" outlineLevel="0" collapsed="false">
      <c r="A53" s="60" t="n">
        <v>44237</v>
      </c>
      <c r="B53" s="1" t="n">
        <v>7</v>
      </c>
      <c r="C53" s="165" t="n">
        <v>8.5</v>
      </c>
      <c r="D53" s="38" t="n">
        <v>-8.5</v>
      </c>
      <c r="E53" s="166" t="n">
        <f aca="false">IF(C53=0,"",D53/C53)</f>
        <v>-1</v>
      </c>
      <c r="F53" s="36" t="n">
        <v>223.83</v>
      </c>
      <c r="G53" s="165" t="n">
        <v>575.26</v>
      </c>
    </row>
    <row r="54" customFormat="false" ht="15" hidden="false" customHeight="true" outlineLevel="0" collapsed="false">
      <c r="A54" s="60" t="n">
        <v>44238</v>
      </c>
      <c r="B54" s="1" t="n">
        <v>10</v>
      </c>
      <c r="C54" s="165" t="n">
        <v>15.5</v>
      </c>
      <c r="D54" s="38" t="n">
        <v>-1.22</v>
      </c>
      <c r="E54" s="166" t="n">
        <f aca="false">IF(C54=0,"",D54/C54)</f>
        <v>-0.0787096774193548</v>
      </c>
      <c r="F54" s="36" t="n">
        <v>222.61</v>
      </c>
      <c r="G54" s="165" t="n">
        <v>574.04</v>
      </c>
    </row>
    <row r="55" customFormat="false" ht="15" hidden="false" customHeight="true" outlineLevel="0" collapsed="false">
      <c r="A55" s="60" t="n">
        <v>44239</v>
      </c>
      <c r="B55" s="1" t="n">
        <v>5</v>
      </c>
      <c r="C55" s="165" t="n">
        <v>5.5</v>
      </c>
      <c r="D55" s="38" t="n">
        <v>-5.5</v>
      </c>
      <c r="E55" s="166" t="n">
        <f aca="false">IF(C55=0,"",D55/C55)</f>
        <v>-1</v>
      </c>
      <c r="F55" s="36" t="n">
        <v>217.11</v>
      </c>
      <c r="G55" s="165" t="n">
        <v>568.54</v>
      </c>
    </row>
    <row r="56" customFormat="false" ht="15" hidden="false" customHeight="true" outlineLevel="0" collapsed="false">
      <c r="A56" s="60" t="n">
        <v>44240</v>
      </c>
      <c r="B56" s="1" t="n">
        <v>11</v>
      </c>
      <c r="C56" s="165" t="n">
        <v>14.5</v>
      </c>
      <c r="D56" s="38" t="n">
        <v>-6.5</v>
      </c>
      <c r="E56" s="166" t="n">
        <f aca="false">IF(C56=0,"",D56/C56)</f>
        <v>-0.448275862068966</v>
      </c>
      <c r="F56" s="36" t="n">
        <v>210.61</v>
      </c>
      <c r="G56" s="165" t="n">
        <v>562.04</v>
      </c>
    </row>
    <row r="57" customFormat="false" ht="15" hidden="false" customHeight="true" outlineLevel="0" collapsed="false">
      <c r="A57" s="60" t="n">
        <v>44241</v>
      </c>
      <c r="B57" s="1" t="n">
        <v>5</v>
      </c>
      <c r="C57" s="165" t="n">
        <v>7.5</v>
      </c>
      <c r="D57" s="36" t="n">
        <v>1.88</v>
      </c>
      <c r="E57" s="166" t="n">
        <f aca="false">IF(C57=0,"",D57/C57)</f>
        <v>0.250666666666667</v>
      </c>
      <c r="F57" s="36" t="n">
        <v>212.49</v>
      </c>
      <c r="G57" s="165" t="n">
        <v>563.92</v>
      </c>
    </row>
    <row r="58" customFormat="false" ht="15" hidden="false" customHeight="true" outlineLevel="0" collapsed="false">
      <c r="A58" s="60" t="n">
        <v>44242</v>
      </c>
      <c r="B58" s="1" t="n">
        <v>10</v>
      </c>
      <c r="C58" s="165" t="n">
        <v>12.5</v>
      </c>
      <c r="D58" s="36" t="n">
        <v>7.48</v>
      </c>
      <c r="E58" s="166" t="n">
        <f aca="false">IF(C58=0,"",D58/C58)</f>
        <v>0.5984</v>
      </c>
      <c r="F58" s="36" t="n">
        <v>219.97</v>
      </c>
      <c r="G58" s="165" t="n">
        <v>571.4</v>
      </c>
    </row>
    <row r="59" customFormat="false" ht="15" hidden="false" customHeight="true" outlineLevel="0" collapsed="false">
      <c r="A59" s="60" t="n">
        <v>44243</v>
      </c>
      <c r="B59" s="1" t="n">
        <v>7</v>
      </c>
      <c r="C59" s="165" t="n">
        <v>11</v>
      </c>
      <c r="D59" s="38" t="n">
        <v>-10</v>
      </c>
      <c r="E59" s="166" t="n">
        <f aca="false">IF(C59=0,"",D59/C59)</f>
        <v>-0.909090909090909</v>
      </c>
      <c r="F59" s="36" t="n">
        <v>209.97</v>
      </c>
      <c r="G59" s="165" t="n">
        <v>561.4</v>
      </c>
    </row>
    <row r="60" customFormat="false" ht="15" hidden="false" customHeight="true" outlineLevel="0" collapsed="false">
      <c r="A60" s="60" t="n">
        <v>44244</v>
      </c>
      <c r="B60" s="1" t="n">
        <v>7</v>
      </c>
      <c r="C60" s="165" t="n">
        <v>12</v>
      </c>
      <c r="D60" s="36" t="n">
        <v>11.83</v>
      </c>
      <c r="E60" s="166" t="n">
        <f aca="false">IF(C60=0,"",D60/C60)</f>
        <v>0.985833333333333</v>
      </c>
      <c r="F60" s="36" t="n">
        <v>221.8</v>
      </c>
      <c r="G60" s="165" t="n">
        <v>573.23</v>
      </c>
    </row>
    <row r="61" customFormat="false" ht="15" hidden="false" customHeight="true" outlineLevel="0" collapsed="false">
      <c r="A61" s="60" t="n">
        <v>44245</v>
      </c>
      <c r="B61" s="1" t="n">
        <v>12</v>
      </c>
      <c r="C61" s="165" t="n">
        <v>16.5</v>
      </c>
      <c r="D61" s="36" t="n">
        <v>5.38</v>
      </c>
      <c r="E61" s="166" t="n">
        <f aca="false">IF(C61=0,"",D61/C61)</f>
        <v>0.326060606060606</v>
      </c>
      <c r="F61" s="36" t="n">
        <v>227.18</v>
      </c>
      <c r="G61" s="165" t="n">
        <v>578.61</v>
      </c>
    </row>
    <row r="62" customFormat="false" ht="15" hidden="false" customHeight="true" outlineLevel="0" collapsed="false">
      <c r="A62" s="60" t="n">
        <v>44246</v>
      </c>
      <c r="B62" s="1" t="n">
        <v>3</v>
      </c>
      <c r="C62" s="165" t="n">
        <v>5.5</v>
      </c>
      <c r="D62" s="38" t="n">
        <v>-5.5</v>
      </c>
      <c r="E62" s="166" t="n">
        <f aca="false">IF(C62=0,"",D62/C62)</f>
        <v>-1</v>
      </c>
      <c r="F62" s="36" t="n">
        <v>221.68</v>
      </c>
      <c r="G62" s="165" t="n">
        <v>573.11</v>
      </c>
    </row>
    <row r="63" customFormat="false" ht="15" hidden="false" customHeight="true" outlineLevel="0" collapsed="false">
      <c r="A63" s="60" t="n">
        <v>44247</v>
      </c>
      <c r="B63" s="1" t="n">
        <v>9</v>
      </c>
      <c r="C63" s="165" t="n">
        <v>13</v>
      </c>
      <c r="D63" s="36" t="n">
        <v>12.13</v>
      </c>
      <c r="E63" s="166" t="n">
        <f aca="false">IF(C63=0,"",D63/C63)</f>
        <v>0.933076923076923</v>
      </c>
      <c r="F63" s="36" t="n">
        <v>233.81</v>
      </c>
      <c r="G63" s="165" t="n">
        <v>585.24</v>
      </c>
    </row>
    <row r="64" customFormat="false" ht="15" hidden="false" customHeight="true" outlineLevel="0" collapsed="false">
      <c r="A64" s="60" t="n">
        <v>44248</v>
      </c>
      <c r="B64" s="1" t="n">
        <v>5</v>
      </c>
      <c r="C64" s="165" t="n">
        <v>7.5</v>
      </c>
      <c r="D64" s="36" t="n">
        <v>4.5</v>
      </c>
      <c r="E64" s="166" t="n">
        <f aca="false">IF(C64=0,"",D64/C64)</f>
        <v>0.6</v>
      </c>
      <c r="F64" s="36" t="n">
        <v>238.31</v>
      </c>
      <c r="G64" s="165" t="n">
        <v>589.74</v>
      </c>
    </row>
    <row r="65" customFormat="false" ht="15" hidden="false" customHeight="true" outlineLevel="0" collapsed="false">
      <c r="A65" s="60" t="n">
        <v>44249</v>
      </c>
      <c r="B65" s="1" t="n">
        <v>8</v>
      </c>
      <c r="C65" s="165" t="n">
        <v>9.5</v>
      </c>
      <c r="D65" s="36" t="n">
        <v>8.91</v>
      </c>
      <c r="E65" s="166" t="n">
        <f aca="false">IF(C65=0,"",D65/C65)</f>
        <v>0.937894736842105</v>
      </c>
      <c r="F65" s="36" t="n">
        <v>247.22</v>
      </c>
      <c r="G65" s="165" t="n">
        <v>598.65</v>
      </c>
    </row>
    <row r="66" customFormat="false" ht="15" hidden="false" customHeight="true" outlineLevel="0" collapsed="false">
      <c r="A66" s="60" t="n">
        <v>44250</v>
      </c>
      <c r="B66" s="1" t="n">
        <v>6</v>
      </c>
      <c r="C66" s="165" t="n">
        <v>8</v>
      </c>
      <c r="D66" s="38" t="n">
        <v>-8</v>
      </c>
      <c r="E66" s="166" t="n">
        <f aca="false">IF(C66=0,"",D66/C66)</f>
        <v>-1</v>
      </c>
      <c r="F66" s="36" t="n">
        <v>239.22</v>
      </c>
      <c r="G66" s="165" t="n">
        <v>590.65</v>
      </c>
    </row>
    <row r="67" customFormat="false" ht="15" hidden="false" customHeight="true" outlineLevel="0" collapsed="false">
      <c r="A67" s="60" t="n">
        <v>44251</v>
      </c>
      <c r="B67" s="1" t="n">
        <v>9</v>
      </c>
      <c r="C67" s="165" t="n">
        <v>12</v>
      </c>
      <c r="D67" s="36" t="n">
        <v>3.8</v>
      </c>
      <c r="E67" s="166" t="n">
        <f aca="false">IF(C67=0,"",D67/C67)</f>
        <v>0.316666666666667</v>
      </c>
      <c r="F67" s="36" t="n">
        <v>243.02</v>
      </c>
      <c r="G67" s="165" t="n">
        <v>594.45</v>
      </c>
    </row>
    <row r="68" customFormat="false" ht="15" hidden="false" customHeight="true" outlineLevel="0" collapsed="false">
      <c r="A68" s="60" t="n">
        <v>44252</v>
      </c>
      <c r="B68" s="1" t="n">
        <v>9</v>
      </c>
      <c r="C68" s="165" t="n">
        <v>13</v>
      </c>
      <c r="D68" s="36" t="n">
        <v>8</v>
      </c>
      <c r="E68" s="166" t="n">
        <f aca="false">IF(C68=0,"",D68/C68)</f>
        <v>0.615384615384615</v>
      </c>
      <c r="F68" s="36" t="n">
        <v>251.02</v>
      </c>
      <c r="G68" s="165" t="n">
        <v>602.45</v>
      </c>
    </row>
    <row r="69" customFormat="false" ht="15" hidden="false" customHeight="true" outlineLevel="0" collapsed="false">
      <c r="A69" s="60" t="n">
        <v>44253</v>
      </c>
      <c r="B69" s="1" t="n">
        <v>7</v>
      </c>
      <c r="C69" s="165" t="n">
        <v>8.5</v>
      </c>
      <c r="D69" s="36" t="n">
        <v>15.83</v>
      </c>
      <c r="E69" s="166" t="n">
        <f aca="false">IF(C69=0,"",D69/C69)</f>
        <v>1.86235294117647</v>
      </c>
      <c r="F69" s="36" t="n">
        <v>266.85</v>
      </c>
      <c r="G69" s="165" t="n">
        <v>618.28</v>
      </c>
    </row>
    <row r="70" customFormat="false" ht="15" hidden="false" customHeight="true" outlineLevel="0" collapsed="false">
      <c r="A70" s="60" t="n">
        <v>44254</v>
      </c>
      <c r="B70" s="1" t="n">
        <v>10</v>
      </c>
      <c r="C70" s="165" t="n">
        <v>11.5</v>
      </c>
      <c r="D70" s="38" t="n">
        <v>-2.5</v>
      </c>
      <c r="E70" s="166" t="n">
        <f aca="false">IF(C70=0,"",D70/C70)</f>
        <v>-0.217391304347826</v>
      </c>
      <c r="F70" s="36" t="n">
        <v>264.35</v>
      </c>
      <c r="G70" s="165" t="n">
        <v>615.78</v>
      </c>
    </row>
    <row r="71" customFormat="false" ht="15" hidden="false" customHeight="true" outlineLevel="0" collapsed="false">
      <c r="A71" s="60" t="n">
        <v>44255</v>
      </c>
      <c r="B71" s="1" t="n">
        <v>8</v>
      </c>
      <c r="C71" s="165" t="n">
        <v>9.5</v>
      </c>
      <c r="D71" s="36" t="n">
        <v>11.38</v>
      </c>
      <c r="E71" s="166" t="n">
        <f aca="false">IF(C71=0,"",D71/C71)</f>
        <v>1.19789473684211</v>
      </c>
      <c r="F71" s="36" t="n">
        <v>275.73</v>
      </c>
      <c r="G71" s="165" t="n">
        <v>627.16</v>
      </c>
    </row>
    <row r="72" customFormat="false" ht="15" hidden="false" customHeight="true" outlineLevel="0" collapsed="false">
      <c r="A72" s="63" t="s">
        <v>1601</v>
      </c>
      <c r="B72" s="63" t="n">
        <f aca="false">SUM(B44:B71)</f>
        <v>220</v>
      </c>
      <c r="C72" s="167" t="n">
        <f aca="false">SUM(C44:C71)</f>
        <v>290.5</v>
      </c>
      <c r="D72" s="148" t="n">
        <f aca="false">SUM(D44:D71)</f>
        <v>68.52</v>
      </c>
      <c r="E72" s="168" t="n">
        <f aca="false">IF(C72=0,"",D72/C72)</f>
        <v>0.235869191049914</v>
      </c>
      <c r="F72" s="148" t="n">
        <v>275.73</v>
      </c>
      <c r="G72" s="167" t="n">
        <v>627.16</v>
      </c>
    </row>
    <row r="73" customFormat="false" ht="15" hidden="false" customHeight="true" outlineLevel="0" collapsed="false">
      <c r="A73" s="60" t="n">
        <v>44256</v>
      </c>
      <c r="B73" s="1" t="n">
        <v>8</v>
      </c>
      <c r="C73" s="165" t="n">
        <v>6</v>
      </c>
      <c r="D73" s="38" t="n">
        <v>-6</v>
      </c>
      <c r="E73" s="166" t="n">
        <f aca="false">IF(C73=0,"",D73/C73)</f>
        <v>-1</v>
      </c>
      <c r="F73" s="36" t="n">
        <v>269.73</v>
      </c>
      <c r="G73" s="165" t="n">
        <v>621.16</v>
      </c>
    </row>
    <row r="74" customFormat="false" ht="15" hidden="false" customHeight="true" outlineLevel="0" collapsed="false">
      <c r="A74" s="60" t="n">
        <v>44257</v>
      </c>
      <c r="B74" s="1" t="n">
        <v>8</v>
      </c>
      <c r="C74" s="165" t="n">
        <v>10.5</v>
      </c>
      <c r="D74" s="38" t="n">
        <v>-10.5</v>
      </c>
      <c r="E74" s="166" t="n">
        <f aca="false">IF(C74=0,"",D74/C74)</f>
        <v>-1</v>
      </c>
      <c r="F74" s="36" t="n">
        <v>259.23</v>
      </c>
      <c r="G74" s="165" t="n">
        <v>610.66</v>
      </c>
    </row>
    <row r="75" customFormat="false" ht="15" hidden="false" customHeight="true" outlineLevel="0" collapsed="false">
      <c r="A75" s="60" t="n">
        <v>44258</v>
      </c>
      <c r="B75" s="1" t="n">
        <v>9</v>
      </c>
      <c r="C75" s="165" t="n">
        <v>9.5</v>
      </c>
      <c r="D75" s="38" t="n">
        <v>-8</v>
      </c>
      <c r="E75" s="166" t="n">
        <f aca="false">IF(C75=0,"",D75/C75)</f>
        <v>-0.842105263157895</v>
      </c>
      <c r="F75" s="36" t="n">
        <v>251.23</v>
      </c>
      <c r="G75" s="165" t="n">
        <v>602.66</v>
      </c>
    </row>
    <row r="76" customFormat="false" ht="15" hidden="false" customHeight="true" outlineLevel="0" collapsed="false">
      <c r="A76" s="60" t="n">
        <v>44259</v>
      </c>
      <c r="B76" s="1" t="n">
        <v>8</v>
      </c>
      <c r="C76" s="165" t="n">
        <v>11.5</v>
      </c>
      <c r="D76" s="36" t="n">
        <v>9.75</v>
      </c>
      <c r="E76" s="166" t="n">
        <f aca="false">IF(C76=0,"",D76/C76)</f>
        <v>0.847826086956522</v>
      </c>
      <c r="F76" s="36" t="n">
        <v>260.98</v>
      </c>
      <c r="G76" s="165" t="n">
        <v>612.41</v>
      </c>
    </row>
    <row r="77" customFormat="false" ht="15" hidden="false" customHeight="true" outlineLevel="0" collapsed="false">
      <c r="A77" s="60" t="n">
        <v>44260</v>
      </c>
      <c r="B77" s="1" t="n">
        <v>10</v>
      </c>
      <c r="C77" s="165" t="n">
        <v>11.5</v>
      </c>
      <c r="D77" s="38" t="n">
        <v>-10</v>
      </c>
      <c r="E77" s="166" t="n">
        <f aca="false">IF(C77=0,"",D77/C77)</f>
        <v>-0.869565217391304</v>
      </c>
      <c r="F77" s="36" t="n">
        <v>250.98</v>
      </c>
      <c r="G77" s="165" t="n">
        <v>602.41</v>
      </c>
    </row>
    <row r="78" customFormat="false" ht="15" hidden="false" customHeight="true" outlineLevel="0" collapsed="false">
      <c r="A78" s="60" t="n">
        <v>44263</v>
      </c>
      <c r="B78" s="1" t="n">
        <v>1</v>
      </c>
      <c r="C78" s="165" t="n">
        <v>0.5</v>
      </c>
      <c r="D78" s="38" t="n">
        <v>-0.5</v>
      </c>
      <c r="E78" s="166" t="n">
        <f aca="false">IF(C78=0,"",D78/C78)</f>
        <v>-1</v>
      </c>
      <c r="F78" s="36" t="n">
        <v>250.48</v>
      </c>
      <c r="G78" s="165" t="n">
        <v>601.91</v>
      </c>
    </row>
    <row r="79" customFormat="false" ht="15" hidden="false" customHeight="true" outlineLevel="0" collapsed="false">
      <c r="A79" s="60" t="n">
        <v>44266</v>
      </c>
      <c r="B79" s="1" t="n">
        <v>4</v>
      </c>
      <c r="C79" s="165" t="n">
        <v>4.5</v>
      </c>
      <c r="D79" s="36" t="n">
        <v>10</v>
      </c>
      <c r="E79" s="166" t="n">
        <f aca="false">IF(C79=0,"",D79/C79)</f>
        <v>2.22222222222222</v>
      </c>
      <c r="F79" s="36" t="n">
        <v>260.48</v>
      </c>
      <c r="G79" s="165" t="n">
        <v>611.91</v>
      </c>
    </row>
    <row r="80" customFormat="false" ht="15" hidden="false" customHeight="true" outlineLevel="0" collapsed="false">
      <c r="A80" s="60" t="n">
        <v>44267</v>
      </c>
      <c r="B80" s="1" t="n">
        <v>13</v>
      </c>
      <c r="C80" s="165" t="n">
        <v>14.5</v>
      </c>
      <c r="D80" s="36" t="n">
        <v>11.5</v>
      </c>
      <c r="E80" s="166" t="n">
        <f aca="false">IF(C80=0,"",D80/C80)</f>
        <v>0.793103448275862</v>
      </c>
      <c r="F80" s="36" t="n">
        <v>271.98</v>
      </c>
      <c r="G80" s="165" t="n">
        <v>623.41</v>
      </c>
    </row>
    <row r="81" customFormat="false" ht="15" hidden="false" customHeight="true" outlineLevel="0" collapsed="false">
      <c r="A81" s="60" t="n">
        <v>44268</v>
      </c>
      <c r="B81" s="1" t="n">
        <v>8</v>
      </c>
      <c r="C81" s="165" t="n">
        <v>10</v>
      </c>
      <c r="D81" s="38" t="n">
        <v>-10</v>
      </c>
      <c r="E81" s="166" t="n">
        <f aca="false">IF(C81=0,"",D81/C81)</f>
        <v>-1</v>
      </c>
      <c r="F81" s="36" t="n">
        <v>261.98</v>
      </c>
      <c r="G81" s="165" t="n">
        <v>613.41</v>
      </c>
    </row>
    <row r="82" customFormat="false" ht="15" hidden="false" customHeight="true" outlineLevel="0" collapsed="false">
      <c r="A82" s="60" t="n">
        <v>44269</v>
      </c>
      <c r="B82" s="1" t="n">
        <v>10</v>
      </c>
      <c r="C82" s="165" t="n">
        <v>9</v>
      </c>
      <c r="D82" s="36" t="n">
        <v>17.88</v>
      </c>
      <c r="E82" s="166" t="n">
        <f aca="false">IF(C82=0,"",D82/C82)</f>
        <v>1.98666666666667</v>
      </c>
      <c r="F82" s="36" t="n">
        <v>279.86</v>
      </c>
      <c r="G82" s="165" t="n">
        <v>631.29</v>
      </c>
    </row>
    <row r="83" customFormat="false" ht="15" hidden="false" customHeight="true" outlineLevel="0" collapsed="false">
      <c r="A83" s="60" t="n">
        <v>44270</v>
      </c>
      <c r="B83" s="1" t="n">
        <v>10</v>
      </c>
      <c r="C83" s="165" t="n">
        <v>12.5</v>
      </c>
      <c r="D83" s="36" t="n">
        <v>1.75</v>
      </c>
      <c r="E83" s="166" t="n">
        <f aca="false">IF(C83=0,"",D83/C83)</f>
        <v>0.14</v>
      </c>
      <c r="F83" s="36" t="n">
        <v>281.61</v>
      </c>
      <c r="G83" s="165" t="n">
        <v>633.04</v>
      </c>
    </row>
    <row r="84" customFormat="false" ht="15" hidden="false" customHeight="true" outlineLevel="0" collapsed="false">
      <c r="A84" s="60" t="n">
        <v>44271</v>
      </c>
      <c r="B84" s="1" t="n">
        <v>12</v>
      </c>
      <c r="C84" s="165" t="n">
        <v>13.5</v>
      </c>
      <c r="D84" s="36" t="n">
        <v>11.16</v>
      </c>
      <c r="E84" s="166" t="n">
        <f aca="false">IF(C84=0,"",D84/C84)</f>
        <v>0.826666666666667</v>
      </c>
      <c r="F84" s="36" t="n">
        <v>292.77</v>
      </c>
      <c r="G84" s="165" t="n">
        <v>644.2</v>
      </c>
    </row>
    <row r="85" customFormat="false" ht="15" hidden="false" customHeight="true" outlineLevel="0" collapsed="false">
      <c r="A85" s="60" t="n">
        <v>44272</v>
      </c>
      <c r="B85" s="1" t="n">
        <v>11</v>
      </c>
      <c r="C85" s="165" t="n">
        <v>9.5</v>
      </c>
      <c r="D85" s="36" t="n">
        <v>16.26</v>
      </c>
      <c r="E85" s="166" t="n">
        <f aca="false">IF(C85=0,"",D85/C85)</f>
        <v>1.71157894736842</v>
      </c>
      <c r="F85" s="36" t="n">
        <v>309.03</v>
      </c>
      <c r="G85" s="165" t="n">
        <v>660.46</v>
      </c>
    </row>
    <row r="86" customFormat="false" ht="15" hidden="false" customHeight="true" outlineLevel="0" collapsed="false">
      <c r="A86" s="60" t="n">
        <v>44273</v>
      </c>
      <c r="B86" s="1" t="n">
        <v>15</v>
      </c>
      <c r="C86" s="165" t="n">
        <v>15.5</v>
      </c>
      <c r="D86" s="36" t="n">
        <v>28.39</v>
      </c>
      <c r="E86" s="166" t="n">
        <f aca="false">IF(C86=0,"",D86/C86)</f>
        <v>1.83161290322581</v>
      </c>
      <c r="F86" s="36" t="n">
        <v>337.42</v>
      </c>
      <c r="G86" s="165" t="n">
        <v>688.85</v>
      </c>
    </row>
    <row r="87" customFormat="false" ht="15" hidden="false" customHeight="true" outlineLevel="0" collapsed="false">
      <c r="A87" s="60" t="n">
        <v>44274</v>
      </c>
      <c r="B87" s="1" t="n">
        <v>9</v>
      </c>
      <c r="C87" s="165" t="n">
        <v>9.5</v>
      </c>
      <c r="D87" s="38" t="n">
        <v>-9.5</v>
      </c>
      <c r="E87" s="166" t="n">
        <f aca="false">IF(C87=0,"",D87/C87)</f>
        <v>-1</v>
      </c>
      <c r="F87" s="36" t="n">
        <v>327.92</v>
      </c>
      <c r="G87" s="165" t="n">
        <v>679.35</v>
      </c>
    </row>
    <row r="88" customFormat="false" ht="15" hidden="false" customHeight="true" outlineLevel="0" collapsed="false">
      <c r="A88" s="60" t="n">
        <v>44275</v>
      </c>
      <c r="B88" s="1" t="n">
        <v>12</v>
      </c>
      <c r="C88" s="165" t="n">
        <v>12.5</v>
      </c>
      <c r="D88" s="38" t="n">
        <v>-4</v>
      </c>
      <c r="E88" s="166" t="n">
        <f aca="false">IF(C88=0,"",D88/C88)</f>
        <v>-0.32</v>
      </c>
      <c r="F88" s="36" t="n">
        <v>323.92</v>
      </c>
      <c r="G88" s="165" t="n">
        <v>675.35</v>
      </c>
    </row>
    <row r="89" customFormat="false" ht="15" hidden="false" customHeight="true" outlineLevel="0" collapsed="false">
      <c r="A89" s="60" t="n">
        <v>44276</v>
      </c>
      <c r="B89" s="1" t="n">
        <v>9</v>
      </c>
      <c r="C89" s="165" t="n">
        <v>7</v>
      </c>
      <c r="D89" s="36" t="n">
        <v>3.63</v>
      </c>
      <c r="E89" s="166" t="n">
        <f aca="false">IF(C89=0,"",D89/C89)</f>
        <v>0.518571428571429</v>
      </c>
      <c r="F89" s="36" t="n">
        <v>327.55</v>
      </c>
      <c r="G89" s="165" t="n">
        <v>678.98</v>
      </c>
    </row>
    <row r="90" customFormat="false" ht="15" hidden="false" customHeight="true" outlineLevel="0" collapsed="false">
      <c r="A90" s="60" t="n">
        <v>44277</v>
      </c>
      <c r="B90" s="1" t="n">
        <v>12</v>
      </c>
      <c r="C90" s="165" t="n">
        <v>13.5</v>
      </c>
      <c r="D90" s="36" t="n">
        <v>4.25</v>
      </c>
      <c r="E90" s="166" t="n">
        <f aca="false">IF(C90=0,"",D90/C90)</f>
        <v>0.314814814814815</v>
      </c>
      <c r="F90" s="36" t="n">
        <v>331.8</v>
      </c>
      <c r="G90" s="165" t="n">
        <v>683.23</v>
      </c>
    </row>
    <row r="91" customFormat="false" ht="15" hidden="false" customHeight="true" outlineLevel="0" collapsed="false">
      <c r="A91" s="60" t="n">
        <v>44278</v>
      </c>
      <c r="B91" s="1" t="n">
        <v>11</v>
      </c>
      <c r="C91" s="165" t="n">
        <v>10.5</v>
      </c>
      <c r="D91" s="36" t="n">
        <v>6.88</v>
      </c>
      <c r="E91" s="166" t="n">
        <f aca="false">IF(C91=0,"",D91/C91)</f>
        <v>0.655238095238095</v>
      </c>
      <c r="F91" s="36" t="n">
        <v>338.68</v>
      </c>
      <c r="G91" s="165" t="n">
        <v>690.11</v>
      </c>
    </row>
    <row r="92" customFormat="false" ht="15" hidden="false" customHeight="true" outlineLevel="0" collapsed="false">
      <c r="A92" s="60" t="n">
        <v>44279</v>
      </c>
      <c r="B92" s="1" t="n">
        <v>8</v>
      </c>
      <c r="C92" s="165" t="n">
        <v>8.5</v>
      </c>
      <c r="D92" s="38" t="n">
        <v>-8.5</v>
      </c>
      <c r="E92" s="166" t="n">
        <f aca="false">IF(C92=0,"",D92/C92)</f>
        <v>-1</v>
      </c>
      <c r="F92" s="36" t="n">
        <v>330.18</v>
      </c>
      <c r="G92" s="165" t="n">
        <v>681.61</v>
      </c>
    </row>
    <row r="93" customFormat="false" ht="15" hidden="false" customHeight="true" outlineLevel="0" collapsed="false">
      <c r="A93" s="60" t="n">
        <v>44280</v>
      </c>
      <c r="B93" s="1" t="n">
        <v>15</v>
      </c>
      <c r="C93" s="165" t="n">
        <v>15</v>
      </c>
      <c r="D93" s="38" t="n">
        <v>-7</v>
      </c>
      <c r="E93" s="166" t="n">
        <f aca="false">IF(C93=0,"",D93/C93)</f>
        <v>-0.466666666666667</v>
      </c>
      <c r="F93" s="36" t="n">
        <v>323.18</v>
      </c>
      <c r="G93" s="165" t="n">
        <v>674.61</v>
      </c>
    </row>
    <row r="94" customFormat="false" ht="15" hidden="false" customHeight="true" outlineLevel="0" collapsed="false">
      <c r="A94" s="60" t="n">
        <v>44281</v>
      </c>
      <c r="B94" s="1" t="n">
        <v>10</v>
      </c>
      <c r="C94" s="165" t="n">
        <v>12</v>
      </c>
      <c r="D94" s="38" t="n">
        <v>-12</v>
      </c>
      <c r="E94" s="166" t="n">
        <f aca="false">IF(C94=0,"",D94/C94)</f>
        <v>-1</v>
      </c>
      <c r="F94" s="36" t="n">
        <v>311.18</v>
      </c>
      <c r="G94" s="165" t="n">
        <v>662.61</v>
      </c>
    </row>
    <row r="95" customFormat="false" ht="15" hidden="false" customHeight="true" outlineLevel="0" collapsed="false">
      <c r="A95" s="60" t="n">
        <v>44282</v>
      </c>
      <c r="B95" s="1" t="n">
        <v>13</v>
      </c>
      <c r="C95" s="165" t="n">
        <v>14</v>
      </c>
      <c r="D95" s="36" t="n">
        <v>16.25</v>
      </c>
      <c r="E95" s="166" t="n">
        <f aca="false">IF(C95=0,"",D95/C95)</f>
        <v>1.16071428571429</v>
      </c>
      <c r="F95" s="36" t="n">
        <v>327.43</v>
      </c>
      <c r="G95" s="165" t="n">
        <v>678.86</v>
      </c>
    </row>
    <row r="96" customFormat="false" ht="15" hidden="false" customHeight="true" outlineLevel="0" collapsed="false">
      <c r="A96" s="60" t="n">
        <v>44283</v>
      </c>
      <c r="B96" s="1" t="n">
        <v>13</v>
      </c>
      <c r="C96" s="165" t="n">
        <v>12</v>
      </c>
      <c r="D96" s="36" t="n">
        <v>14.51</v>
      </c>
      <c r="E96" s="166" t="n">
        <f aca="false">IF(C96=0,"",D96/C96)</f>
        <v>1.20916666666667</v>
      </c>
      <c r="F96" s="36" t="n">
        <v>341.94</v>
      </c>
      <c r="G96" s="165" t="n">
        <v>693.37</v>
      </c>
    </row>
    <row r="97" customFormat="false" ht="15" hidden="false" customHeight="true" outlineLevel="0" collapsed="false">
      <c r="A97" s="60" t="n">
        <v>44284</v>
      </c>
      <c r="B97" s="1" t="n">
        <v>8</v>
      </c>
      <c r="C97" s="165" t="n">
        <v>8.5</v>
      </c>
      <c r="D97" s="38" t="n">
        <v>-8.5</v>
      </c>
      <c r="E97" s="166" t="n">
        <f aca="false">IF(C97=0,"",D97/C97)</f>
        <v>-1</v>
      </c>
      <c r="F97" s="36" t="n">
        <v>333.44</v>
      </c>
      <c r="G97" s="165" t="n">
        <v>684.87</v>
      </c>
    </row>
    <row r="98" customFormat="false" ht="15" hidden="false" customHeight="true" outlineLevel="0" collapsed="false">
      <c r="A98" s="60" t="n">
        <v>44285</v>
      </c>
      <c r="B98" s="1" t="n">
        <v>19</v>
      </c>
      <c r="C98" s="165" t="n">
        <v>21.5</v>
      </c>
      <c r="D98" s="38" t="n">
        <v>-21.5</v>
      </c>
      <c r="E98" s="166" t="n">
        <f aca="false">IF(C98=0,"",D98/C98)</f>
        <v>-1</v>
      </c>
      <c r="F98" s="36" t="n">
        <v>311.94</v>
      </c>
      <c r="G98" s="165" t="n">
        <v>663.37</v>
      </c>
    </row>
    <row r="99" customFormat="false" ht="15" hidden="false" customHeight="true" outlineLevel="0" collapsed="false">
      <c r="A99" s="60" t="n">
        <v>44286</v>
      </c>
      <c r="B99" s="1" t="n">
        <v>7</v>
      </c>
      <c r="C99" s="165" t="n">
        <v>8</v>
      </c>
      <c r="D99" s="36" t="n">
        <v>1.75</v>
      </c>
      <c r="E99" s="166" t="n">
        <f aca="false">IF(C99=0,"",D99/C99)</f>
        <v>0.21875</v>
      </c>
      <c r="F99" s="36" t="n">
        <v>313.69</v>
      </c>
      <c r="G99" s="165" t="n">
        <v>665.12</v>
      </c>
    </row>
    <row r="100" customFormat="false" ht="15" hidden="false" customHeight="true" outlineLevel="0" collapsed="false">
      <c r="A100" s="63" t="s">
        <v>1602</v>
      </c>
      <c r="B100" s="63" t="n">
        <f aca="false">SUM(B73:B99)</f>
        <v>273</v>
      </c>
      <c r="C100" s="167" t="n">
        <f aca="false">SUM(C73:C99)</f>
        <v>291</v>
      </c>
      <c r="D100" s="148" t="n">
        <f aca="false">SUM(D73:D99)</f>
        <v>37.96</v>
      </c>
      <c r="E100" s="168" t="n">
        <f aca="false">IF(C100=0,"",D100/C100)</f>
        <v>0.130446735395189</v>
      </c>
      <c r="F100" s="148" t="n">
        <v>313.69</v>
      </c>
      <c r="G100" s="167" t="n">
        <v>665.12</v>
      </c>
    </row>
    <row r="101" customFormat="false" ht="15" hidden="false" customHeight="true" outlineLevel="0" collapsed="false">
      <c r="A101" s="60" t="n">
        <v>44287</v>
      </c>
      <c r="B101" s="1" t="n">
        <v>17</v>
      </c>
      <c r="C101" s="165" t="n">
        <v>19</v>
      </c>
      <c r="D101" s="36" t="n">
        <v>18.14</v>
      </c>
      <c r="E101" s="166" t="n">
        <f aca="false">IF(C101=0,"",D101/C101)</f>
        <v>0.954736842105263</v>
      </c>
      <c r="F101" s="36" t="n">
        <v>331.83</v>
      </c>
      <c r="G101" s="165" t="n">
        <v>683.26</v>
      </c>
    </row>
    <row r="102" customFormat="false" ht="15" hidden="false" customHeight="true" outlineLevel="0" collapsed="false">
      <c r="A102" s="60" t="n">
        <v>44288</v>
      </c>
      <c r="B102" s="1" t="n">
        <v>14</v>
      </c>
      <c r="C102" s="165" t="n">
        <v>11.5</v>
      </c>
      <c r="D102" s="38" t="n">
        <v>-11.5</v>
      </c>
      <c r="E102" s="166" t="n">
        <f aca="false">IF(C102=0,"",D102/C102)</f>
        <v>-1</v>
      </c>
      <c r="F102" s="36" t="n">
        <v>320.33</v>
      </c>
      <c r="G102" s="165" t="n">
        <v>671.76</v>
      </c>
    </row>
    <row r="103" customFormat="false" ht="15" hidden="false" customHeight="true" outlineLevel="0" collapsed="false">
      <c r="A103" s="60" t="n">
        <v>44289</v>
      </c>
      <c r="B103" s="1" t="n">
        <v>16</v>
      </c>
      <c r="C103" s="165" t="n">
        <v>16.5</v>
      </c>
      <c r="D103" s="38" t="n">
        <v>-6.5</v>
      </c>
      <c r="E103" s="166" t="n">
        <f aca="false">IF(C103=0,"",D103/C103)</f>
        <v>-0.393939393939394</v>
      </c>
      <c r="F103" s="36" t="n">
        <v>313.83</v>
      </c>
      <c r="G103" s="165" t="n">
        <v>665.26</v>
      </c>
    </row>
    <row r="104" customFormat="false" ht="15" hidden="false" customHeight="true" outlineLevel="0" collapsed="false">
      <c r="A104" s="60" t="n">
        <v>44290</v>
      </c>
      <c r="B104" s="1" t="n">
        <v>12</v>
      </c>
      <c r="C104" s="165" t="n">
        <v>14</v>
      </c>
      <c r="D104" s="36" t="n">
        <v>7.6</v>
      </c>
      <c r="E104" s="166" t="n">
        <f aca="false">IF(C104=0,"",D104/C104)</f>
        <v>0.542857142857143</v>
      </c>
      <c r="F104" s="36" t="n">
        <v>321.43</v>
      </c>
      <c r="G104" s="165" t="n">
        <v>672.86</v>
      </c>
    </row>
    <row r="105" customFormat="false" ht="15" hidden="false" customHeight="true" outlineLevel="0" collapsed="false">
      <c r="A105" s="60" t="n">
        <v>44291</v>
      </c>
      <c r="B105" s="1" t="n">
        <v>13</v>
      </c>
      <c r="C105" s="165" t="n">
        <v>15.5</v>
      </c>
      <c r="D105" s="38" t="n">
        <v>-8</v>
      </c>
      <c r="E105" s="166" t="n">
        <f aca="false">IF(C105=0,"",D105/C105)</f>
        <v>-0.516129032258065</v>
      </c>
      <c r="F105" s="36" t="n">
        <v>313.43</v>
      </c>
      <c r="G105" s="165" t="n">
        <v>664.86</v>
      </c>
    </row>
    <row r="106" customFormat="false" ht="15" hidden="false" customHeight="true" outlineLevel="0" collapsed="false">
      <c r="A106" s="60" t="n">
        <v>44292</v>
      </c>
      <c r="B106" s="1" t="n">
        <v>12</v>
      </c>
      <c r="C106" s="165" t="n">
        <v>13.5</v>
      </c>
      <c r="D106" s="36" t="n">
        <v>14.75</v>
      </c>
      <c r="E106" s="166" t="n">
        <f aca="false">IF(C106=0,"",D106/C106)</f>
        <v>1.09259259259259</v>
      </c>
      <c r="F106" s="36" t="n">
        <v>328.18</v>
      </c>
      <c r="G106" s="165" t="n">
        <v>679.61</v>
      </c>
    </row>
    <row r="107" customFormat="false" ht="15" hidden="false" customHeight="true" outlineLevel="0" collapsed="false">
      <c r="A107" s="60" t="n">
        <v>44293</v>
      </c>
      <c r="B107" s="1" t="n">
        <v>13</v>
      </c>
      <c r="C107" s="165" t="n">
        <v>11</v>
      </c>
      <c r="D107" s="38" t="n">
        <v>-0.5</v>
      </c>
      <c r="E107" s="166" t="n">
        <f aca="false">IF(C107=0,"",D107/C107)</f>
        <v>-0.0454545454545455</v>
      </c>
      <c r="F107" s="36" t="n">
        <v>327.68</v>
      </c>
      <c r="G107" s="165" t="n">
        <v>679.11</v>
      </c>
    </row>
    <row r="108" customFormat="false" ht="15" hidden="false" customHeight="true" outlineLevel="0" collapsed="false">
      <c r="A108" s="60" t="n">
        <v>44294</v>
      </c>
      <c r="B108" s="1" t="n">
        <v>15</v>
      </c>
      <c r="C108" s="165" t="n">
        <v>17</v>
      </c>
      <c r="D108" s="38" t="n">
        <v>-17</v>
      </c>
      <c r="E108" s="166" t="n">
        <f aca="false">IF(C108=0,"",D108/C108)</f>
        <v>-1</v>
      </c>
      <c r="F108" s="36" t="n">
        <v>310.68</v>
      </c>
      <c r="G108" s="165" t="n">
        <v>662.11</v>
      </c>
    </row>
    <row r="109" customFormat="false" ht="15" hidden="false" customHeight="true" outlineLevel="0" collapsed="false">
      <c r="A109" s="60" t="n">
        <v>44295</v>
      </c>
      <c r="B109" s="1" t="n">
        <v>12</v>
      </c>
      <c r="C109" s="165" t="n">
        <v>17.5</v>
      </c>
      <c r="D109" s="38" t="n">
        <v>-7.5</v>
      </c>
      <c r="E109" s="166" t="n">
        <f aca="false">IF(C109=0,"",D109/C109)</f>
        <v>-0.428571428571429</v>
      </c>
      <c r="F109" s="36" t="n">
        <v>303.18</v>
      </c>
      <c r="G109" s="165" t="n">
        <v>654.61</v>
      </c>
    </row>
    <row r="110" customFormat="false" ht="15" hidden="false" customHeight="true" outlineLevel="0" collapsed="false">
      <c r="A110" s="60" t="n">
        <v>44296</v>
      </c>
      <c r="B110" s="1" t="n">
        <v>16</v>
      </c>
      <c r="C110" s="165" t="n">
        <v>24</v>
      </c>
      <c r="D110" s="36" t="n">
        <v>9.76</v>
      </c>
      <c r="E110" s="166" t="n">
        <f aca="false">IF(C110=0,"",D110/C110)</f>
        <v>0.406666666666667</v>
      </c>
      <c r="F110" s="36" t="n">
        <v>312.94</v>
      </c>
      <c r="G110" s="165" t="n">
        <v>664.37</v>
      </c>
    </row>
    <row r="111" customFormat="false" ht="15" hidden="false" customHeight="true" outlineLevel="0" collapsed="false">
      <c r="A111" s="60" t="n">
        <v>44297</v>
      </c>
      <c r="B111" s="1" t="n">
        <v>12</v>
      </c>
      <c r="C111" s="165" t="n">
        <v>19</v>
      </c>
      <c r="D111" s="38" t="n">
        <v>-2.75</v>
      </c>
      <c r="E111" s="166" t="n">
        <f aca="false">IF(C111=0,"",D111/C111)</f>
        <v>-0.144736842105263</v>
      </c>
      <c r="F111" s="36" t="n">
        <v>310.19</v>
      </c>
      <c r="G111" s="165" t="n">
        <v>661.62</v>
      </c>
    </row>
    <row r="112" customFormat="false" ht="15" hidden="false" customHeight="true" outlineLevel="0" collapsed="false">
      <c r="A112" s="60" t="n">
        <v>44298</v>
      </c>
      <c r="B112" s="1" t="n">
        <v>16</v>
      </c>
      <c r="C112" s="165" t="n">
        <v>23.5</v>
      </c>
      <c r="D112" s="38" t="n">
        <v>-4</v>
      </c>
      <c r="E112" s="166" t="n">
        <f aca="false">IF(C112=0,"",D112/C112)</f>
        <v>-0.170212765957447</v>
      </c>
      <c r="F112" s="36" t="n">
        <v>306.19</v>
      </c>
      <c r="G112" s="165" t="n">
        <v>657.62</v>
      </c>
    </row>
    <row r="113" customFormat="false" ht="15" hidden="false" customHeight="true" outlineLevel="0" collapsed="false">
      <c r="A113" s="60" t="n">
        <v>44299</v>
      </c>
      <c r="B113" s="1" t="n">
        <v>14</v>
      </c>
      <c r="C113" s="165" t="n">
        <v>22</v>
      </c>
      <c r="D113" s="36" t="n">
        <v>25</v>
      </c>
      <c r="E113" s="166" t="n">
        <f aca="false">IF(C113=0,"",D113/C113)</f>
        <v>1.13636363636364</v>
      </c>
      <c r="F113" s="36" t="n">
        <v>331.19</v>
      </c>
      <c r="G113" s="165" t="n">
        <v>682.62</v>
      </c>
    </row>
    <row r="114" customFormat="false" ht="15" hidden="false" customHeight="true" outlineLevel="0" collapsed="false">
      <c r="A114" s="60" t="n">
        <v>44300</v>
      </c>
      <c r="B114" s="1" t="n">
        <v>12</v>
      </c>
      <c r="C114" s="165" t="n">
        <v>20</v>
      </c>
      <c r="D114" s="36" t="n">
        <v>10.88</v>
      </c>
      <c r="E114" s="166" t="n">
        <f aca="false">IF(C114=0,"",D114/C114)</f>
        <v>0.544</v>
      </c>
      <c r="F114" s="36" t="n">
        <v>342.07</v>
      </c>
      <c r="G114" s="165" t="n">
        <v>693.5</v>
      </c>
    </row>
    <row r="115" customFormat="false" ht="15" hidden="false" customHeight="true" outlineLevel="0" collapsed="false">
      <c r="A115" s="60" t="n">
        <v>44301</v>
      </c>
      <c r="B115" s="1" t="n">
        <v>19</v>
      </c>
      <c r="C115" s="165" t="n">
        <v>28.5</v>
      </c>
      <c r="D115" s="36" t="n">
        <v>4.54</v>
      </c>
      <c r="E115" s="166" t="n">
        <f aca="false">IF(C115=0,"",D115/C115)</f>
        <v>0.159298245614035</v>
      </c>
      <c r="F115" s="36" t="n">
        <v>346.61</v>
      </c>
      <c r="G115" s="165" t="n">
        <v>698.04</v>
      </c>
    </row>
    <row r="116" customFormat="false" ht="15" hidden="false" customHeight="true" outlineLevel="0" collapsed="false">
      <c r="A116" s="60" t="n">
        <v>44302</v>
      </c>
      <c r="B116" s="1" t="n">
        <v>10</v>
      </c>
      <c r="C116" s="165" t="n">
        <v>15</v>
      </c>
      <c r="D116" s="38" t="n">
        <v>-5.25</v>
      </c>
      <c r="E116" s="166" t="n">
        <f aca="false">IF(C116=0,"",D116/C116)</f>
        <v>-0.35</v>
      </c>
      <c r="F116" s="36" t="n">
        <v>341.36</v>
      </c>
      <c r="G116" s="165" t="n">
        <v>692.79</v>
      </c>
    </row>
    <row r="117" customFormat="false" ht="15" hidden="false" customHeight="true" outlineLevel="0" collapsed="false">
      <c r="A117" s="60" t="n">
        <v>44303</v>
      </c>
      <c r="B117" s="1" t="n">
        <v>19</v>
      </c>
      <c r="C117" s="165" t="n">
        <v>27</v>
      </c>
      <c r="D117" s="38" t="n">
        <v>-27</v>
      </c>
      <c r="E117" s="166" t="n">
        <f aca="false">IF(C117=0,"",D117/C117)</f>
        <v>-1</v>
      </c>
      <c r="F117" s="36" t="n">
        <v>314.36</v>
      </c>
      <c r="G117" s="165" t="n">
        <v>665.79</v>
      </c>
    </row>
    <row r="118" customFormat="false" ht="15" hidden="false" customHeight="true" outlineLevel="0" collapsed="false">
      <c r="A118" s="60" t="n">
        <v>44304</v>
      </c>
      <c r="B118" s="1" t="n">
        <v>10</v>
      </c>
      <c r="C118" s="165" t="n">
        <v>17</v>
      </c>
      <c r="D118" s="36" t="n">
        <v>7.83</v>
      </c>
      <c r="E118" s="166" t="n">
        <f aca="false">IF(C118=0,"",D118/C118)</f>
        <v>0.460588235294118</v>
      </c>
      <c r="F118" s="36" t="n">
        <v>322.19</v>
      </c>
      <c r="G118" s="165" t="n">
        <v>673.62</v>
      </c>
    </row>
    <row r="119" customFormat="false" ht="15" hidden="false" customHeight="true" outlineLevel="0" collapsed="false">
      <c r="A119" s="60" t="n">
        <v>44305</v>
      </c>
      <c r="B119" s="1" t="n">
        <v>13</v>
      </c>
      <c r="C119" s="165" t="n">
        <v>22</v>
      </c>
      <c r="D119" s="36" t="n">
        <v>3.13</v>
      </c>
      <c r="E119" s="166" t="n">
        <f aca="false">IF(C119=0,"",D119/C119)</f>
        <v>0.142272727272727</v>
      </c>
      <c r="F119" s="36" t="n">
        <v>325.32</v>
      </c>
      <c r="G119" s="165" t="n">
        <v>676.75</v>
      </c>
    </row>
    <row r="120" customFormat="false" ht="15" hidden="false" customHeight="true" outlineLevel="0" collapsed="false">
      <c r="A120" s="60" t="n">
        <v>44306</v>
      </c>
      <c r="B120" s="1" t="n">
        <v>13</v>
      </c>
      <c r="C120" s="165" t="n">
        <v>20.5</v>
      </c>
      <c r="D120" s="36" t="n">
        <v>3.74</v>
      </c>
      <c r="E120" s="166" t="n">
        <f aca="false">IF(C120=0,"",D120/C120)</f>
        <v>0.182439024390244</v>
      </c>
      <c r="F120" s="36" t="n">
        <v>329.06</v>
      </c>
      <c r="G120" s="165" t="n">
        <v>680.49</v>
      </c>
    </row>
    <row r="121" customFormat="false" ht="15" hidden="false" customHeight="true" outlineLevel="0" collapsed="false">
      <c r="A121" s="60" t="n">
        <v>44307</v>
      </c>
      <c r="B121" s="1" t="n">
        <v>9</v>
      </c>
      <c r="C121" s="165" t="n">
        <v>16.5</v>
      </c>
      <c r="D121" s="36" t="n">
        <v>23.63</v>
      </c>
      <c r="E121" s="166" t="n">
        <f aca="false">IF(C121=0,"",D121/C121)</f>
        <v>1.43212121212121</v>
      </c>
      <c r="F121" s="36" t="n">
        <v>352.69</v>
      </c>
      <c r="G121" s="165" t="n">
        <v>704.12</v>
      </c>
    </row>
    <row r="122" customFormat="false" ht="15" hidden="false" customHeight="true" outlineLevel="0" collapsed="false">
      <c r="A122" s="60" t="n">
        <v>44308</v>
      </c>
      <c r="B122" s="1" t="n">
        <v>20</v>
      </c>
      <c r="C122" s="165" t="n">
        <v>32.5</v>
      </c>
      <c r="D122" s="38" t="n">
        <v>-13.22</v>
      </c>
      <c r="E122" s="166" t="n">
        <f aca="false">IF(C122=0,"",D122/C122)</f>
        <v>-0.406769230769231</v>
      </c>
      <c r="F122" s="36" t="n">
        <v>339.47</v>
      </c>
      <c r="G122" s="165" t="n">
        <v>690.9</v>
      </c>
    </row>
    <row r="123" customFormat="false" ht="15" hidden="false" customHeight="true" outlineLevel="0" collapsed="false">
      <c r="A123" s="60" t="n">
        <v>44309</v>
      </c>
      <c r="B123" s="1" t="n">
        <v>9</v>
      </c>
      <c r="C123" s="165" t="n">
        <v>17.5</v>
      </c>
      <c r="D123" s="38" t="n">
        <v>-17.5</v>
      </c>
      <c r="E123" s="166" t="n">
        <f aca="false">IF(C123=0,"",D123/C123)</f>
        <v>-1</v>
      </c>
      <c r="F123" s="36" t="n">
        <v>321.97</v>
      </c>
      <c r="G123" s="165" t="n">
        <v>673.4</v>
      </c>
    </row>
    <row r="124" customFormat="false" ht="15" hidden="false" customHeight="true" outlineLevel="0" collapsed="false">
      <c r="A124" s="60" t="n">
        <v>44310</v>
      </c>
      <c r="B124" s="1" t="n">
        <v>9</v>
      </c>
      <c r="C124" s="165" t="n">
        <v>16</v>
      </c>
      <c r="D124" s="38" t="n">
        <v>-0.4</v>
      </c>
      <c r="E124" s="166" t="n">
        <f aca="false">IF(C124=0,"",D124/C124)</f>
        <v>-0.025</v>
      </c>
      <c r="F124" s="36" t="n">
        <v>321.57</v>
      </c>
      <c r="G124" s="165" t="n">
        <v>673</v>
      </c>
    </row>
    <row r="125" customFormat="false" ht="15" hidden="false" customHeight="true" outlineLevel="0" collapsed="false">
      <c r="A125" s="60" t="n">
        <v>44311</v>
      </c>
      <c r="B125" s="1" t="n">
        <v>13</v>
      </c>
      <c r="C125" s="165" t="n">
        <v>22.5</v>
      </c>
      <c r="D125" s="38" t="n">
        <v>-14.25</v>
      </c>
      <c r="E125" s="166" t="n">
        <f aca="false">IF(C125=0,"",D125/C125)</f>
        <v>-0.633333333333333</v>
      </c>
      <c r="F125" s="36" t="n">
        <v>307.32</v>
      </c>
      <c r="G125" s="165" t="n">
        <v>658.75</v>
      </c>
    </row>
    <row r="126" customFormat="false" ht="15" hidden="false" customHeight="true" outlineLevel="0" collapsed="false">
      <c r="A126" s="60" t="n">
        <v>44312</v>
      </c>
      <c r="B126" s="1" t="n">
        <v>12</v>
      </c>
      <c r="C126" s="165" t="n">
        <v>21.5</v>
      </c>
      <c r="D126" s="36" t="n">
        <v>3.5</v>
      </c>
      <c r="E126" s="166" t="n">
        <f aca="false">IF(C126=0,"",D126/C126)</f>
        <v>0.162790697674419</v>
      </c>
      <c r="F126" s="36" t="n">
        <v>310.82</v>
      </c>
      <c r="G126" s="165" t="n">
        <v>662.25</v>
      </c>
    </row>
    <row r="127" customFormat="false" ht="15" hidden="false" customHeight="true" outlineLevel="0" collapsed="false">
      <c r="A127" s="60" t="n">
        <v>44313</v>
      </c>
      <c r="B127" s="1" t="n">
        <v>18</v>
      </c>
      <c r="C127" s="165" t="n">
        <v>29</v>
      </c>
      <c r="D127" s="38" t="n">
        <v>-12.34</v>
      </c>
      <c r="E127" s="166" t="n">
        <f aca="false">IF(C127=0,"",D127/C127)</f>
        <v>-0.42551724137931</v>
      </c>
      <c r="F127" s="36" t="n">
        <v>298.48</v>
      </c>
      <c r="G127" s="165" t="n">
        <v>649.91</v>
      </c>
    </row>
    <row r="128" customFormat="false" ht="15" hidden="false" customHeight="true" outlineLevel="0" collapsed="false">
      <c r="A128" s="60" t="n">
        <v>44314</v>
      </c>
      <c r="B128" s="1" t="n">
        <v>11</v>
      </c>
      <c r="C128" s="165" t="n">
        <v>17</v>
      </c>
      <c r="D128" s="38" t="n">
        <v>-7</v>
      </c>
      <c r="E128" s="166" t="n">
        <f aca="false">IF(C128=0,"",D128/C128)</f>
        <v>-0.411764705882353</v>
      </c>
      <c r="F128" s="36" t="n">
        <v>291.48</v>
      </c>
      <c r="G128" s="165" t="n">
        <v>642.91</v>
      </c>
    </row>
    <row r="129" customFormat="false" ht="15" hidden="false" customHeight="true" outlineLevel="0" collapsed="false">
      <c r="A129" s="60" t="n">
        <v>44315</v>
      </c>
      <c r="B129" s="1" t="n">
        <v>15</v>
      </c>
      <c r="C129" s="165" t="n">
        <v>25</v>
      </c>
      <c r="D129" s="36" t="n">
        <v>13.71</v>
      </c>
      <c r="E129" s="166" t="n">
        <f aca="false">IF(C129=0,"",D129/C129)</f>
        <v>0.5484</v>
      </c>
      <c r="F129" s="36" t="n">
        <v>305.19</v>
      </c>
      <c r="G129" s="165" t="n">
        <v>656.62</v>
      </c>
    </row>
    <row r="130" customFormat="false" ht="15" hidden="false" customHeight="true" outlineLevel="0" collapsed="false">
      <c r="A130" s="60" t="n">
        <v>44316</v>
      </c>
      <c r="B130" s="1" t="n">
        <v>11</v>
      </c>
      <c r="C130" s="165" t="n">
        <v>18.5</v>
      </c>
      <c r="D130" s="36" t="n">
        <v>5.5</v>
      </c>
      <c r="E130" s="166" t="n">
        <f aca="false">IF(C130=0,"",D130/C130)</f>
        <v>0.297297297297297</v>
      </c>
      <c r="F130" s="36" t="n">
        <v>310.69</v>
      </c>
      <c r="G130" s="165" t="n">
        <v>662.12</v>
      </c>
    </row>
    <row r="131" customFormat="false" ht="15" hidden="false" customHeight="true" outlineLevel="0" collapsed="false">
      <c r="A131" s="63" t="s">
        <v>1603</v>
      </c>
      <c r="B131" s="63" t="n">
        <f aca="false">SUM(B101:B130)</f>
        <v>405</v>
      </c>
      <c r="C131" s="167" t="n">
        <f aca="false">SUM(C101:C130)</f>
        <v>590</v>
      </c>
      <c r="D131" s="148" t="n">
        <f aca="false">SUM(D101:D130)</f>
        <v>-3</v>
      </c>
      <c r="E131" s="168" t="n">
        <f aca="false">IF(C131=0,"",D131/C131)</f>
        <v>-0.00508474576271186</v>
      </c>
      <c r="F131" s="148" t="n">
        <v>310.69</v>
      </c>
      <c r="G131" s="167" t="n">
        <v>662.12</v>
      </c>
    </row>
    <row r="132" customFormat="false" ht="15" hidden="false" customHeight="true" outlineLevel="0" collapsed="false">
      <c r="A132" s="60" t="n">
        <v>44317</v>
      </c>
      <c r="B132" s="1" t="n">
        <v>13</v>
      </c>
      <c r="C132" s="165" t="n">
        <v>23.5</v>
      </c>
      <c r="D132" s="36" t="n">
        <v>8.25</v>
      </c>
      <c r="E132" s="166" t="n">
        <f aca="false">IF(C132=0,"",D132/C132)</f>
        <v>0.351063829787234</v>
      </c>
      <c r="F132" s="36" t="n">
        <v>318.94</v>
      </c>
      <c r="G132" s="165" t="n">
        <v>670.37</v>
      </c>
    </row>
    <row r="133" customFormat="false" ht="15" hidden="false" customHeight="true" outlineLevel="0" collapsed="false">
      <c r="A133" s="60" t="n">
        <v>44318</v>
      </c>
      <c r="B133" s="1" t="n">
        <v>13</v>
      </c>
      <c r="C133" s="165" t="n">
        <v>20.5</v>
      </c>
      <c r="D133" s="36" t="n">
        <v>17.88</v>
      </c>
      <c r="E133" s="166" t="n">
        <f aca="false">IF(C133=0,"",D133/C133)</f>
        <v>0.87219512195122</v>
      </c>
      <c r="F133" s="36" t="n">
        <v>336.82</v>
      </c>
      <c r="G133" s="165" t="n">
        <v>688.25</v>
      </c>
    </row>
    <row r="134" customFormat="false" ht="15" hidden="false" customHeight="true" outlineLevel="0" collapsed="false">
      <c r="A134" s="60" t="n">
        <v>44319</v>
      </c>
      <c r="B134" s="1" t="n">
        <v>14</v>
      </c>
      <c r="C134" s="165" t="n">
        <v>22.5</v>
      </c>
      <c r="D134" s="36" t="n">
        <v>16.29</v>
      </c>
      <c r="E134" s="166" t="n">
        <f aca="false">IF(C134=0,"",D134/C134)</f>
        <v>0.724</v>
      </c>
      <c r="F134" s="36" t="n">
        <v>353.11</v>
      </c>
      <c r="G134" s="165" t="n">
        <v>704.54</v>
      </c>
    </row>
    <row r="135" customFormat="false" ht="15" hidden="false" customHeight="true" outlineLevel="0" collapsed="false">
      <c r="A135" s="60" t="n">
        <v>44320</v>
      </c>
      <c r="B135" s="1" t="n">
        <v>15</v>
      </c>
      <c r="C135" s="165" t="n">
        <v>26</v>
      </c>
      <c r="D135" s="36" t="n">
        <v>5.55</v>
      </c>
      <c r="E135" s="166" t="n">
        <f aca="false">IF(C135=0,"",D135/C135)</f>
        <v>0.213461538461538</v>
      </c>
      <c r="F135" s="36" t="n">
        <v>358.66</v>
      </c>
      <c r="G135" s="165" t="n">
        <v>710.09</v>
      </c>
    </row>
    <row r="136" customFormat="false" ht="15" hidden="false" customHeight="true" outlineLevel="0" collapsed="false">
      <c r="A136" s="60" t="n">
        <v>44321</v>
      </c>
      <c r="B136" s="1" t="n">
        <v>15</v>
      </c>
      <c r="C136" s="165" t="n">
        <v>23</v>
      </c>
      <c r="D136" s="38" t="n">
        <v>-13</v>
      </c>
      <c r="E136" s="166" t="n">
        <f aca="false">IF(C136=0,"",D136/C136)</f>
        <v>-0.565217391304348</v>
      </c>
      <c r="F136" s="36" t="n">
        <v>345.66</v>
      </c>
      <c r="G136" s="165" t="n">
        <v>697.09</v>
      </c>
    </row>
    <row r="137" customFormat="false" ht="15" hidden="false" customHeight="true" outlineLevel="0" collapsed="false">
      <c r="A137" s="60" t="n">
        <v>44322</v>
      </c>
      <c r="B137" s="1" t="n">
        <v>14</v>
      </c>
      <c r="C137" s="165" t="n">
        <v>23</v>
      </c>
      <c r="D137" s="38" t="n">
        <v>-23</v>
      </c>
      <c r="E137" s="166" t="n">
        <f aca="false">IF(C137=0,"",D137/C137)</f>
        <v>-1</v>
      </c>
      <c r="F137" s="36" t="n">
        <v>322.66</v>
      </c>
      <c r="G137" s="165" t="n">
        <v>674.09</v>
      </c>
    </row>
    <row r="138" customFormat="false" ht="15" hidden="false" customHeight="true" outlineLevel="0" collapsed="false">
      <c r="A138" s="60" t="n">
        <v>44323</v>
      </c>
      <c r="B138" s="1" t="n">
        <v>13</v>
      </c>
      <c r="C138" s="165" t="n">
        <v>20.5</v>
      </c>
      <c r="D138" s="36" t="n">
        <v>10.03</v>
      </c>
      <c r="E138" s="166" t="n">
        <f aca="false">IF(C138=0,"",D138/C138)</f>
        <v>0.489268292682927</v>
      </c>
      <c r="F138" s="36" t="n">
        <v>332.69</v>
      </c>
      <c r="G138" s="165" t="n">
        <v>684.12</v>
      </c>
    </row>
    <row r="139" customFormat="false" ht="15" hidden="false" customHeight="true" outlineLevel="0" collapsed="false">
      <c r="A139" s="60" t="n">
        <v>44324</v>
      </c>
      <c r="B139" s="1" t="n">
        <v>19</v>
      </c>
      <c r="C139" s="165" t="n">
        <v>31</v>
      </c>
      <c r="D139" s="36" t="n">
        <v>6</v>
      </c>
      <c r="E139" s="166" t="n">
        <f aca="false">IF(C139=0,"",D139/C139)</f>
        <v>0.193548387096774</v>
      </c>
      <c r="F139" s="36" t="n">
        <v>338.69</v>
      </c>
      <c r="G139" s="165" t="n">
        <v>690.12</v>
      </c>
    </row>
    <row r="140" customFormat="false" ht="15" hidden="false" customHeight="true" outlineLevel="0" collapsed="false">
      <c r="A140" s="60" t="n">
        <v>44325</v>
      </c>
      <c r="B140" s="1" t="n">
        <v>14</v>
      </c>
      <c r="C140" s="165" t="n">
        <v>18</v>
      </c>
      <c r="D140" s="38" t="n">
        <v>-8.5</v>
      </c>
      <c r="E140" s="166" t="n">
        <f aca="false">IF(C140=0,"",D140/C140)</f>
        <v>-0.472222222222222</v>
      </c>
      <c r="F140" s="36" t="n">
        <v>330.19</v>
      </c>
      <c r="G140" s="165" t="n">
        <v>681.62</v>
      </c>
    </row>
    <row r="141" customFormat="false" ht="15" hidden="false" customHeight="true" outlineLevel="0" collapsed="false">
      <c r="A141" s="60" t="n">
        <v>44326</v>
      </c>
      <c r="B141" s="1" t="n">
        <v>17</v>
      </c>
      <c r="C141" s="165" t="n">
        <v>26</v>
      </c>
      <c r="D141" s="36" t="n">
        <v>33.63</v>
      </c>
      <c r="E141" s="166" t="n">
        <f aca="false">IF(C141=0,"",D141/C141)</f>
        <v>1.29346153846154</v>
      </c>
      <c r="F141" s="36" t="n">
        <v>363.82</v>
      </c>
      <c r="G141" s="165" t="n">
        <v>715.25</v>
      </c>
    </row>
    <row r="142" customFormat="false" ht="15" hidden="false" customHeight="true" outlineLevel="0" collapsed="false">
      <c r="A142" s="60" t="n">
        <v>44327</v>
      </c>
      <c r="B142" s="1" t="n">
        <v>12</v>
      </c>
      <c r="C142" s="165" t="n">
        <v>17.5</v>
      </c>
      <c r="D142" s="38" t="n">
        <v>-0.5</v>
      </c>
      <c r="E142" s="166" t="n">
        <f aca="false">IF(C142=0,"",D142/C142)</f>
        <v>-0.0285714285714286</v>
      </c>
      <c r="F142" s="36" t="n">
        <v>363.32</v>
      </c>
      <c r="G142" s="165" t="n">
        <v>714.75</v>
      </c>
    </row>
    <row r="143" customFormat="false" ht="15" hidden="false" customHeight="true" outlineLevel="0" collapsed="false">
      <c r="A143" s="60" t="n">
        <v>44328</v>
      </c>
      <c r="B143" s="1" t="n">
        <v>23</v>
      </c>
      <c r="C143" s="165" t="n">
        <v>38</v>
      </c>
      <c r="D143" s="38" t="n">
        <v>-10.1</v>
      </c>
      <c r="E143" s="166" t="n">
        <f aca="false">IF(C143=0,"",D143/C143)</f>
        <v>-0.265789473684211</v>
      </c>
      <c r="F143" s="36" t="n">
        <v>353.22</v>
      </c>
      <c r="G143" s="165" t="n">
        <v>704.65</v>
      </c>
    </row>
    <row r="144" customFormat="false" ht="15" hidden="false" customHeight="true" outlineLevel="0" collapsed="false">
      <c r="A144" s="60" t="n">
        <v>44329</v>
      </c>
      <c r="B144" s="1" t="n">
        <v>11</v>
      </c>
      <c r="C144" s="165" t="n">
        <v>19</v>
      </c>
      <c r="D144" s="38" t="n">
        <v>-1</v>
      </c>
      <c r="E144" s="166" t="n">
        <f aca="false">IF(C144=0,"",D144/C144)</f>
        <v>-0.0526315789473684</v>
      </c>
      <c r="F144" s="36" t="n">
        <v>352.22</v>
      </c>
      <c r="G144" s="165" t="n">
        <v>703.65</v>
      </c>
    </row>
    <row r="145" customFormat="false" ht="15" hidden="false" customHeight="true" outlineLevel="0" collapsed="false">
      <c r="A145" s="60" t="n">
        <v>44330</v>
      </c>
      <c r="B145" s="1" t="n">
        <v>16</v>
      </c>
      <c r="C145" s="165" t="n">
        <v>26</v>
      </c>
      <c r="D145" s="36" t="n">
        <v>7.13</v>
      </c>
      <c r="E145" s="166" t="n">
        <f aca="false">IF(C145=0,"",D145/C145)</f>
        <v>0.274230769230769</v>
      </c>
      <c r="F145" s="36" t="n">
        <v>359.35</v>
      </c>
      <c r="G145" s="165" t="n">
        <v>710.78</v>
      </c>
    </row>
    <row r="146" customFormat="false" ht="15" hidden="false" customHeight="true" outlineLevel="0" collapsed="false">
      <c r="A146" s="60" t="n">
        <v>44331</v>
      </c>
      <c r="B146" s="1" t="n">
        <v>8</v>
      </c>
      <c r="C146" s="165" t="n">
        <v>13.5</v>
      </c>
      <c r="D146" s="38" t="n">
        <v>-3.37</v>
      </c>
      <c r="E146" s="166" t="n">
        <f aca="false">IF(C146=0,"",D146/C146)</f>
        <v>-0.24962962962963</v>
      </c>
      <c r="F146" s="36" t="n">
        <v>355.98</v>
      </c>
      <c r="G146" s="165" t="n">
        <v>707.41</v>
      </c>
    </row>
    <row r="147" customFormat="false" ht="15" hidden="false" customHeight="true" outlineLevel="0" collapsed="false">
      <c r="A147" s="60" t="n">
        <v>44332</v>
      </c>
      <c r="B147" s="1" t="n">
        <v>8</v>
      </c>
      <c r="C147" s="165" t="n">
        <v>14</v>
      </c>
      <c r="D147" s="38" t="n">
        <v>-14</v>
      </c>
      <c r="E147" s="166" t="n">
        <f aca="false">IF(C147=0,"",D147/C147)</f>
        <v>-1</v>
      </c>
      <c r="F147" s="36" t="n">
        <v>341.98</v>
      </c>
      <c r="G147" s="165" t="n">
        <v>693.41</v>
      </c>
    </row>
    <row r="148" customFormat="false" ht="15" hidden="false" customHeight="true" outlineLevel="0" collapsed="false">
      <c r="A148" s="60" t="n">
        <v>44333</v>
      </c>
      <c r="B148" s="1" t="n">
        <v>16</v>
      </c>
      <c r="C148" s="165" t="n">
        <v>31.5</v>
      </c>
      <c r="D148" s="38" t="n">
        <v>-1.84</v>
      </c>
      <c r="E148" s="166" t="n">
        <f aca="false">IF(C148=0,"",D148/C148)</f>
        <v>-0.0584126984126984</v>
      </c>
      <c r="F148" s="36" t="n">
        <v>340.14</v>
      </c>
      <c r="G148" s="165" t="n">
        <v>691.57</v>
      </c>
    </row>
    <row r="149" customFormat="false" ht="15" hidden="false" customHeight="true" outlineLevel="0" collapsed="false">
      <c r="A149" s="60" t="n">
        <v>44335</v>
      </c>
      <c r="B149" s="1" t="n">
        <v>3</v>
      </c>
      <c r="C149" s="165" t="n">
        <v>6.5</v>
      </c>
      <c r="D149" s="36" t="n">
        <v>1.5</v>
      </c>
      <c r="E149" s="166" t="n">
        <f aca="false">IF(C149=0,"",D149/C149)</f>
        <v>0.230769230769231</v>
      </c>
      <c r="F149" s="36" t="n">
        <v>341.64</v>
      </c>
      <c r="G149" s="165" t="n">
        <v>693.07</v>
      </c>
    </row>
    <row r="150" customFormat="false" ht="15" hidden="false" customHeight="true" outlineLevel="0" collapsed="false">
      <c r="A150" s="60" t="n">
        <v>44336</v>
      </c>
      <c r="B150" s="1" t="n">
        <v>4</v>
      </c>
      <c r="C150" s="165" t="n">
        <v>6.5</v>
      </c>
      <c r="D150" s="38" t="n">
        <v>-6.5</v>
      </c>
      <c r="E150" s="166" t="n">
        <f aca="false">IF(C150=0,"",D150/C150)</f>
        <v>-1</v>
      </c>
      <c r="F150" s="36" t="n">
        <v>335.14</v>
      </c>
      <c r="G150" s="165" t="n">
        <v>686.57</v>
      </c>
    </row>
    <row r="151" customFormat="false" ht="15" hidden="false" customHeight="true" outlineLevel="0" collapsed="false">
      <c r="A151" s="60" t="n">
        <v>44337</v>
      </c>
      <c r="B151" s="1" t="n">
        <v>3</v>
      </c>
      <c r="C151" s="165" t="n">
        <v>5.5</v>
      </c>
      <c r="D151" s="36" t="n">
        <v>11.5</v>
      </c>
      <c r="E151" s="166" t="n">
        <f aca="false">IF(C151=0,"",D151/C151)</f>
        <v>2.09090909090909</v>
      </c>
      <c r="F151" s="36" t="n">
        <v>346.64</v>
      </c>
      <c r="G151" s="165" t="n">
        <v>698.07</v>
      </c>
    </row>
    <row r="152" customFormat="false" ht="15" hidden="false" customHeight="true" outlineLevel="0" collapsed="false">
      <c r="A152" s="60" t="n">
        <v>44338</v>
      </c>
      <c r="B152" s="1" t="n">
        <v>3</v>
      </c>
      <c r="C152" s="165" t="n">
        <v>6</v>
      </c>
      <c r="D152" s="36" t="n">
        <v>5.25</v>
      </c>
      <c r="E152" s="166" t="n">
        <f aca="false">IF(C152=0,"",D152/C152)</f>
        <v>0.875</v>
      </c>
      <c r="F152" s="36" t="n">
        <v>351.89</v>
      </c>
      <c r="G152" s="165" t="n">
        <v>703.32</v>
      </c>
    </row>
    <row r="153" customFormat="false" ht="15" hidden="false" customHeight="true" outlineLevel="0" collapsed="false">
      <c r="A153" s="60" t="n">
        <v>44339</v>
      </c>
      <c r="B153" s="1" t="n">
        <v>8</v>
      </c>
      <c r="C153" s="165" t="n">
        <v>16</v>
      </c>
      <c r="D153" s="36" t="n">
        <v>5.75</v>
      </c>
      <c r="E153" s="166" t="n">
        <f aca="false">IF(C153=0,"",D153/C153)</f>
        <v>0.359375</v>
      </c>
      <c r="F153" s="36" t="n">
        <v>357.64</v>
      </c>
      <c r="G153" s="165" t="n">
        <v>709.07</v>
      </c>
    </row>
    <row r="154" customFormat="false" ht="15" hidden="false" customHeight="true" outlineLevel="0" collapsed="false">
      <c r="A154" s="60" t="n">
        <v>44340</v>
      </c>
      <c r="B154" s="1" t="n">
        <v>8</v>
      </c>
      <c r="C154" s="165" t="n">
        <v>12.5</v>
      </c>
      <c r="D154" s="38" t="n">
        <v>-12.5</v>
      </c>
      <c r="E154" s="166" t="n">
        <f aca="false">IF(C154=0,"",D154/C154)</f>
        <v>-1</v>
      </c>
      <c r="F154" s="36" t="n">
        <v>345.14</v>
      </c>
      <c r="G154" s="165" t="n">
        <v>696.57</v>
      </c>
    </row>
    <row r="155" customFormat="false" ht="15" hidden="false" customHeight="true" outlineLevel="0" collapsed="false">
      <c r="A155" s="60" t="n">
        <v>44341</v>
      </c>
      <c r="B155" s="1" t="n">
        <v>5</v>
      </c>
      <c r="C155" s="165" t="n">
        <v>7.5</v>
      </c>
      <c r="D155" s="36" t="n">
        <v>2.25</v>
      </c>
      <c r="E155" s="166" t="n">
        <f aca="false">IF(C155=0,"",D155/C155)</f>
        <v>0.3</v>
      </c>
      <c r="F155" s="36" t="n">
        <v>347.39</v>
      </c>
      <c r="G155" s="165" t="n">
        <v>698.82</v>
      </c>
    </row>
    <row r="156" customFormat="false" ht="15" hidden="false" customHeight="true" outlineLevel="0" collapsed="false">
      <c r="A156" s="60" t="n">
        <v>44342</v>
      </c>
      <c r="B156" s="1" t="n">
        <v>6</v>
      </c>
      <c r="C156" s="165" t="n">
        <v>13</v>
      </c>
      <c r="D156" s="36" t="n">
        <v>17</v>
      </c>
      <c r="E156" s="166" t="n">
        <f aca="false">IF(C156=0,"",D156/C156)</f>
        <v>1.30769230769231</v>
      </c>
      <c r="F156" s="36" t="n">
        <v>364.39</v>
      </c>
      <c r="G156" s="165" t="n">
        <v>715.82</v>
      </c>
    </row>
    <row r="157" customFormat="false" ht="15" hidden="false" customHeight="true" outlineLevel="0" collapsed="false">
      <c r="A157" s="60" t="n">
        <v>44343</v>
      </c>
      <c r="B157" s="1" t="n">
        <v>6</v>
      </c>
      <c r="C157" s="165" t="n">
        <v>9.5</v>
      </c>
      <c r="D157" s="36" t="n">
        <v>16.5</v>
      </c>
      <c r="E157" s="166" t="n">
        <f aca="false">IF(C157=0,"",D157/C157)</f>
        <v>1.73684210526316</v>
      </c>
      <c r="F157" s="36" t="n">
        <v>380.89</v>
      </c>
      <c r="G157" s="165" t="n">
        <v>732.32</v>
      </c>
    </row>
    <row r="158" customFormat="false" ht="15" hidden="false" customHeight="true" outlineLevel="0" collapsed="false">
      <c r="A158" s="60" t="n">
        <v>44344</v>
      </c>
      <c r="B158" s="1" t="n">
        <v>7</v>
      </c>
      <c r="C158" s="165" t="n">
        <v>11.5</v>
      </c>
      <c r="D158" s="38" t="n">
        <v>-2.87</v>
      </c>
      <c r="E158" s="166" t="n">
        <f aca="false">IF(C158=0,"",D158/C158)</f>
        <v>-0.249565217391304</v>
      </c>
      <c r="F158" s="36" t="n">
        <v>378.02</v>
      </c>
      <c r="G158" s="165" t="n">
        <v>729.45</v>
      </c>
    </row>
    <row r="159" customFormat="false" ht="15" hidden="false" customHeight="true" outlineLevel="0" collapsed="false">
      <c r="A159" s="60" t="n">
        <v>44345</v>
      </c>
      <c r="B159" s="1" t="n">
        <v>6</v>
      </c>
      <c r="C159" s="165" t="n">
        <v>10</v>
      </c>
      <c r="D159" s="36" t="n">
        <v>0.5</v>
      </c>
      <c r="E159" s="166" t="n">
        <f aca="false">IF(C159=0,"",D159/C159)</f>
        <v>0.05</v>
      </c>
      <c r="F159" s="36" t="n">
        <v>378.52</v>
      </c>
      <c r="G159" s="165" t="n">
        <v>729.95</v>
      </c>
    </row>
    <row r="160" customFormat="false" ht="15" hidden="false" customHeight="true" outlineLevel="0" collapsed="false">
      <c r="A160" s="60" t="n">
        <v>44346</v>
      </c>
      <c r="B160" s="1" t="n">
        <v>9</v>
      </c>
      <c r="C160" s="165" t="n">
        <v>15</v>
      </c>
      <c r="D160" s="38" t="n">
        <v>-15</v>
      </c>
      <c r="E160" s="166" t="n">
        <f aca="false">IF(C160=0,"",D160/C160)</f>
        <v>-1</v>
      </c>
      <c r="F160" s="36" t="n">
        <v>363.52</v>
      </c>
      <c r="G160" s="165" t="n">
        <v>714.95</v>
      </c>
    </row>
    <row r="161" customFormat="false" ht="15" hidden="false" customHeight="true" outlineLevel="0" collapsed="false">
      <c r="A161" s="60" t="n">
        <v>44347</v>
      </c>
      <c r="B161" s="1" t="n">
        <v>8</v>
      </c>
      <c r="C161" s="165" t="n">
        <v>15</v>
      </c>
      <c r="D161" s="38" t="n">
        <v>-15</v>
      </c>
      <c r="E161" s="166" t="n">
        <f aca="false">IF(C161=0,"",D161/C161)</f>
        <v>-1</v>
      </c>
      <c r="F161" s="36" t="n">
        <v>348.52</v>
      </c>
      <c r="G161" s="165" t="n">
        <v>699.95</v>
      </c>
    </row>
    <row r="162" customFormat="false" ht="15" hidden="false" customHeight="true" outlineLevel="0" collapsed="false">
      <c r="A162" s="63" t="s">
        <v>1604</v>
      </c>
      <c r="B162" s="63" t="n">
        <f aca="false">SUM(B132:B161)</f>
        <v>317</v>
      </c>
      <c r="C162" s="167" t="n">
        <f aca="false">SUM(C132:C161)</f>
        <v>528</v>
      </c>
      <c r="D162" s="148" t="n">
        <f aca="false">SUM(D132:D161)</f>
        <v>37.83</v>
      </c>
      <c r="E162" s="168" t="n">
        <f aca="false">IF(C162=0,"",D162/C162)</f>
        <v>0.0716477272727273</v>
      </c>
      <c r="F162" s="148" t="n">
        <v>348.52</v>
      </c>
      <c r="G162" s="167" t="n">
        <v>699.95</v>
      </c>
    </row>
    <row r="163" customFormat="false" ht="15" hidden="false" customHeight="true" outlineLevel="0" collapsed="false">
      <c r="A163" s="60" t="n">
        <v>44348</v>
      </c>
      <c r="B163" s="1" t="n">
        <v>5</v>
      </c>
      <c r="C163" s="165" t="n">
        <v>7.5</v>
      </c>
      <c r="D163" s="36" t="n">
        <v>2.5</v>
      </c>
      <c r="E163" s="166" t="n">
        <f aca="false">IF(C163=0,"",D163/C163)</f>
        <v>0.333333333333333</v>
      </c>
      <c r="F163" s="36" t="n">
        <v>351.02</v>
      </c>
      <c r="G163" s="165" t="n">
        <v>702.45</v>
      </c>
    </row>
    <row r="164" customFormat="false" ht="15" hidden="false" customHeight="true" outlineLevel="0" collapsed="false">
      <c r="A164" s="60" t="n">
        <v>44349</v>
      </c>
      <c r="B164" s="1" t="n">
        <v>8</v>
      </c>
      <c r="C164" s="165" t="n">
        <v>10.5</v>
      </c>
      <c r="D164" s="38" t="n">
        <v>-10.5</v>
      </c>
      <c r="E164" s="166" t="n">
        <f aca="false">IF(C164=0,"",D164/C164)</f>
        <v>-1</v>
      </c>
      <c r="F164" s="36" t="n">
        <v>340.52</v>
      </c>
      <c r="G164" s="165" t="n">
        <v>691.95</v>
      </c>
    </row>
    <row r="165" customFormat="false" ht="15" hidden="false" customHeight="true" outlineLevel="0" collapsed="false">
      <c r="A165" s="60" t="n">
        <v>44350</v>
      </c>
      <c r="B165" s="1" t="n">
        <v>12</v>
      </c>
      <c r="C165" s="165" t="n">
        <v>17.5</v>
      </c>
      <c r="D165" s="36" t="n">
        <v>7.88</v>
      </c>
      <c r="E165" s="166" t="n">
        <f aca="false">IF(C165=0,"",D165/C165)</f>
        <v>0.450285714285714</v>
      </c>
      <c r="F165" s="36" t="n">
        <v>348.4</v>
      </c>
      <c r="G165" s="165" t="n">
        <v>699.83</v>
      </c>
    </row>
    <row r="166" customFormat="false" ht="15" hidden="false" customHeight="true" outlineLevel="0" collapsed="false">
      <c r="A166" s="60" t="n">
        <v>44351</v>
      </c>
      <c r="B166" s="1" t="n">
        <v>7</v>
      </c>
      <c r="C166" s="165" t="n">
        <v>12.5</v>
      </c>
      <c r="D166" s="36" t="n">
        <v>0.49</v>
      </c>
      <c r="E166" s="166" t="n">
        <f aca="false">IF(C166=0,"",D166/C166)</f>
        <v>0.0392</v>
      </c>
      <c r="F166" s="36" t="n">
        <v>348.89</v>
      </c>
      <c r="G166" s="165" t="n">
        <v>700.32</v>
      </c>
    </row>
    <row r="167" customFormat="false" ht="15" hidden="false" customHeight="true" outlineLevel="0" collapsed="false">
      <c r="A167" s="60" t="n">
        <v>44352</v>
      </c>
      <c r="B167" s="1" t="n">
        <v>3</v>
      </c>
      <c r="C167" s="165" t="n">
        <v>7</v>
      </c>
      <c r="D167" s="36" t="n">
        <v>6.5</v>
      </c>
      <c r="E167" s="166" t="n">
        <f aca="false">IF(C167=0,"",D167/C167)</f>
        <v>0.928571428571429</v>
      </c>
      <c r="F167" s="36" t="n">
        <v>355.39</v>
      </c>
      <c r="G167" s="165" t="n">
        <v>706.82</v>
      </c>
    </row>
    <row r="168" customFormat="false" ht="15" hidden="false" customHeight="true" outlineLevel="0" collapsed="false">
      <c r="A168" s="60" t="n">
        <v>44353</v>
      </c>
      <c r="B168" s="1" t="n">
        <v>4</v>
      </c>
      <c r="C168" s="165" t="n">
        <v>6</v>
      </c>
      <c r="D168" s="36" t="n">
        <v>10</v>
      </c>
      <c r="E168" s="166" t="n">
        <f aca="false">IF(C168=0,"",D168/C168)</f>
        <v>1.66666666666667</v>
      </c>
      <c r="F168" s="36" t="n">
        <v>365.39</v>
      </c>
      <c r="G168" s="165" t="n">
        <v>716.82</v>
      </c>
    </row>
    <row r="169" customFormat="false" ht="15" hidden="false" customHeight="true" outlineLevel="0" collapsed="false">
      <c r="A169" s="60" t="n">
        <v>44354</v>
      </c>
      <c r="B169" s="1" t="n">
        <v>6</v>
      </c>
      <c r="C169" s="165" t="n">
        <v>8.5</v>
      </c>
      <c r="D169" s="36" t="n">
        <v>17</v>
      </c>
      <c r="E169" s="166" t="n">
        <f aca="false">IF(C169=0,"",D169/C169)</f>
        <v>2</v>
      </c>
      <c r="F169" s="36" t="n">
        <v>382.39</v>
      </c>
      <c r="G169" s="165" t="n">
        <v>733.82</v>
      </c>
    </row>
    <row r="170" customFormat="false" ht="15" hidden="false" customHeight="true" outlineLevel="0" collapsed="false">
      <c r="A170" s="60" t="n">
        <v>44355</v>
      </c>
      <c r="B170" s="1" t="n">
        <v>7</v>
      </c>
      <c r="C170" s="165" t="n">
        <v>11.5</v>
      </c>
      <c r="D170" s="38" t="n">
        <v>-11.5</v>
      </c>
      <c r="E170" s="166" t="n">
        <f aca="false">IF(C170=0,"",D170/C170)</f>
        <v>-1</v>
      </c>
      <c r="F170" s="36" t="n">
        <v>370.89</v>
      </c>
      <c r="G170" s="165" t="n">
        <v>722.32</v>
      </c>
    </row>
    <row r="171" customFormat="false" ht="15" hidden="false" customHeight="true" outlineLevel="0" collapsed="false">
      <c r="A171" s="60" t="n">
        <v>44356</v>
      </c>
      <c r="B171" s="1" t="n">
        <v>7</v>
      </c>
      <c r="C171" s="165" t="n">
        <v>10.5</v>
      </c>
      <c r="D171" s="36" t="n">
        <v>1.5</v>
      </c>
      <c r="E171" s="166" t="n">
        <f aca="false">IF(C171=0,"",D171/C171)</f>
        <v>0.142857142857143</v>
      </c>
      <c r="F171" s="36" t="n">
        <v>372.39</v>
      </c>
      <c r="G171" s="165" t="n">
        <v>723.82</v>
      </c>
    </row>
    <row r="172" customFormat="false" ht="15" hidden="false" customHeight="true" outlineLevel="0" collapsed="false">
      <c r="A172" s="60" t="n">
        <v>44357</v>
      </c>
      <c r="B172" s="1" t="n">
        <v>2</v>
      </c>
      <c r="C172" s="165" t="n">
        <v>4</v>
      </c>
      <c r="D172" s="38" t="n">
        <v>-4</v>
      </c>
      <c r="E172" s="166" t="n">
        <f aca="false">IF(C172=0,"",D172/C172)</f>
        <v>-1</v>
      </c>
      <c r="F172" s="36" t="n">
        <v>368.39</v>
      </c>
      <c r="G172" s="165" t="n">
        <v>719.82</v>
      </c>
    </row>
    <row r="173" customFormat="false" ht="15" hidden="false" customHeight="true" outlineLevel="0" collapsed="false">
      <c r="A173" s="60" t="n">
        <v>44359</v>
      </c>
      <c r="B173" s="1" t="n">
        <v>7</v>
      </c>
      <c r="C173" s="165" t="n">
        <v>12.5</v>
      </c>
      <c r="D173" s="38" t="n">
        <v>-5</v>
      </c>
      <c r="E173" s="166" t="n">
        <f aca="false">IF(C173=0,"",D173/C173)</f>
        <v>-0.4</v>
      </c>
      <c r="F173" s="36" t="n">
        <v>363.39</v>
      </c>
      <c r="G173" s="165" t="n">
        <v>714.82</v>
      </c>
    </row>
    <row r="174" customFormat="false" ht="15" hidden="false" customHeight="true" outlineLevel="0" collapsed="false">
      <c r="A174" s="60" t="n">
        <v>44360</v>
      </c>
      <c r="B174" s="1" t="n">
        <v>3</v>
      </c>
      <c r="C174" s="165" t="n">
        <v>5</v>
      </c>
      <c r="D174" s="36" t="n">
        <v>6.5</v>
      </c>
      <c r="E174" s="166" t="n">
        <f aca="false">IF(C174=0,"",D174/C174)</f>
        <v>1.3</v>
      </c>
      <c r="F174" s="36" t="n">
        <v>369.89</v>
      </c>
      <c r="G174" s="165" t="n">
        <v>721.32</v>
      </c>
    </row>
    <row r="175" customFormat="false" ht="15" hidden="false" customHeight="true" outlineLevel="0" collapsed="false">
      <c r="A175" s="60" t="n">
        <v>44361</v>
      </c>
      <c r="B175" s="1" t="n">
        <v>7</v>
      </c>
      <c r="C175" s="165" t="n">
        <v>11.5</v>
      </c>
      <c r="D175" s="38" t="n">
        <v>-11.5</v>
      </c>
      <c r="E175" s="166" t="n">
        <f aca="false">IF(C175=0,"",D175/C175)</f>
        <v>-1</v>
      </c>
      <c r="F175" s="36" t="n">
        <v>358.39</v>
      </c>
      <c r="G175" s="165" t="n">
        <v>709.82</v>
      </c>
    </row>
    <row r="176" customFormat="false" ht="15" hidden="false" customHeight="true" outlineLevel="0" collapsed="false">
      <c r="A176" s="60" t="n">
        <v>44362</v>
      </c>
      <c r="B176" s="1" t="n">
        <v>7</v>
      </c>
      <c r="C176" s="165" t="n">
        <v>10.5</v>
      </c>
      <c r="D176" s="36" t="n">
        <v>22.7</v>
      </c>
      <c r="E176" s="166" t="n">
        <f aca="false">IF(C176=0,"",D176/C176)</f>
        <v>2.16190476190476</v>
      </c>
      <c r="F176" s="36" t="n">
        <v>381.09</v>
      </c>
      <c r="G176" s="165" t="n">
        <v>732.52</v>
      </c>
    </row>
    <row r="177" customFormat="false" ht="15" hidden="false" customHeight="true" outlineLevel="0" collapsed="false">
      <c r="A177" s="60" t="n">
        <v>44363</v>
      </c>
      <c r="B177" s="1" t="n">
        <v>3</v>
      </c>
      <c r="C177" s="165" t="n">
        <v>4.5</v>
      </c>
      <c r="D177" s="38" t="n">
        <v>-4.5</v>
      </c>
      <c r="E177" s="166" t="n">
        <f aca="false">IF(C177=0,"",D177/C177)</f>
        <v>-1</v>
      </c>
      <c r="F177" s="36" t="n">
        <v>376.59</v>
      </c>
      <c r="G177" s="165" t="n">
        <v>728.02</v>
      </c>
    </row>
    <row r="178" customFormat="false" ht="15" hidden="false" customHeight="true" outlineLevel="0" collapsed="false">
      <c r="A178" s="60" t="n">
        <v>44364</v>
      </c>
      <c r="B178" s="1" t="n">
        <v>7</v>
      </c>
      <c r="C178" s="165" t="n">
        <v>10</v>
      </c>
      <c r="D178" s="38" t="n">
        <v>-2</v>
      </c>
      <c r="E178" s="166" t="n">
        <f aca="false">IF(C178=0,"",D178/C178)</f>
        <v>-0.2</v>
      </c>
      <c r="F178" s="36" t="n">
        <v>374.59</v>
      </c>
      <c r="G178" s="165" t="n">
        <v>726.02</v>
      </c>
    </row>
    <row r="179" customFormat="false" ht="15" hidden="false" customHeight="true" outlineLevel="0" collapsed="false">
      <c r="A179" s="60" t="n">
        <v>44365</v>
      </c>
      <c r="B179" s="1" t="n">
        <v>3</v>
      </c>
      <c r="C179" s="165" t="n">
        <v>3.5</v>
      </c>
      <c r="D179" s="38" t="n">
        <v>-3.5</v>
      </c>
      <c r="E179" s="166" t="n">
        <f aca="false">IF(C179=0,"",D179/C179)</f>
        <v>-1</v>
      </c>
      <c r="F179" s="36" t="n">
        <v>371.09</v>
      </c>
      <c r="G179" s="165" t="n">
        <v>722.52</v>
      </c>
    </row>
    <row r="180" customFormat="false" ht="15" hidden="false" customHeight="true" outlineLevel="0" collapsed="false">
      <c r="A180" s="60" t="n">
        <v>44366</v>
      </c>
      <c r="B180" s="1" t="n">
        <v>7</v>
      </c>
      <c r="C180" s="165" t="n">
        <v>10.5</v>
      </c>
      <c r="D180" s="38" t="n">
        <v>-10.5</v>
      </c>
      <c r="E180" s="166" t="n">
        <f aca="false">IF(C180=0,"",D180/C180)</f>
        <v>-1</v>
      </c>
      <c r="F180" s="36" t="n">
        <v>360.59</v>
      </c>
      <c r="G180" s="165" t="n">
        <v>712.02</v>
      </c>
    </row>
    <row r="181" customFormat="false" ht="15" hidden="false" customHeight="true" outlineLevel="0" collapsed="false">
      <c r="A181" s="60" t="n">
        <v>44367</v>
      </c>
      <c r="B181" s="1" t="n">
        <v>4</v>
      </c>
      <c r="C181" s="165" t="n">
        <v>8</v>
      </c>
      <c r="D181" s="38" t="n">
        <v>-8</v>
      </c>
      <c r="E181" s="166" t="n">
        <f aca="false">IF(C181=0,"",D181/C181)</f>
        <v>-1</v>
      </c>
      <c r="F181" s="36" t="n">
        <v>352.59</v>
      </c>
      <c r="G181" s="165" t="n">
        <v>704.02</v>
      </c>
    </row>
    <row r="182" customFormat="false" ht="15" hidden="false" customHeight="true" outlineLevel="0" collapsed="false">
      <c r="A182" s="60" t="n">
        <v>44368</v>
      </c>
      <c r="B182" s="1" t="n">
        <v>7</v>
      </c>
      <c r="C182" s="165" t="n">
        <v>10.5</v>
      </c>
      <c r="D182" s="36" t="n">
        <v>0.98</v>
      </c>
      <c r="E182" s="166" t="n">
        <f aca="false">IF(C182=0,"",D182/C182)</f>
        <v>0.0933333333333333</v>
      </c>
      <c r="F182" s="36" t="n">
        <v>353.57</v>
      </c>
      <c r="G182" s="165" t="n">
        <v>705</v>
      </c>
    </row>
    <row r="183" customFormat="false" ht="15" hidden="false" customHeight="true" outlineLevel="0" collapsed="false">
      <c r="A183" s="60" t="n">
        <v>44370</v>
      </c>
      <c r="B183" s="1" t="n">
        <v>3</v>
      </c>
      <c r="C183" s="165" t="n">
        <v>5</v>
      </c>
      <c r="D183" s="38" t="n">
        <v>-5</v>
      </c>
      <c r="E183" s="166" t="n">
        <f aca="false">IF(C183=0,"",D183/C183)</f>
        <v>-1</v>
      </c>
      <c r="F183" s="36" t="n">
        <v>348.57</v>
      </c>
      <c r="G183" s="165" t="n">
        <v>700</v>
      </c>
    </row>
    <row r="184" customFormat="false" ht="15" hidden="false" customHeight="true" outlineLevel="0" collapsed="false">
      <c r="A184" s="60" t="n">
        <v>44371</v>
      </c>
      <c r="B184" s="1" t="n">
        <v>3</v>
      </c>
      <c r="C184" s="165" t="n">
        <v>5</v>
      </c>
      <c r="D184" s="38" t="n">
        <v>-5</v>
      </c>
      <c r="E184" s="166" t="n">
        <f aca="false">IF(C184=0,"",D184/C184)</f>
        <v>-1</v>
      </c>
      <c r="F184" s="36" t="n">
        <v>343.57</v>
      </c>
      <c r="G184" s="165" t="n">
        <v>695</v>
      </c>
    </row>
    <row r="185" customFormat="false" ht="15" hidden="false" customHeight="true" outlineLevel="0" collapsed="false">
      <c r="A185" s="60" t="n">
        <v>44372</v>
      </c>
      <c r="B185" s="1" t="n">
        <v>3</v>
      </c>
      <c r="C185" s="165" t="n">
        <v>5</v>
      </c>
      <c r="D185" s="38" t="n">
        <v>-5</v>
      </c>
      <c r="E185" s="166" t="n">
        <f aca="false">IF(C185=0,"",D185/C185)</f>
        <v>-1</v>
      </c>
      <c r="F185" s="36" t="n">
        <v>338.57</v>
      </c>
      <c r="G185" s="165" t="n">
        <v>690</v>
      </c>
    </row>
    <row r="186" customFormat="false" ht="15" hidden="false" customHeight="true" outlineLevel="0" collapsed="false">
      <c r="A186" s="60" t="n">
        <v>44373</v>
      </c>
      <c r="B186" s="1" t="n">
        <v>3</v>
      </c>
      <c r="C186" s="165" t="n">
        <v>5</v>
      </c>
      <c r="D186" s="38" t="n">
        <v>-5</v>
      </c>
      <c r="E186" s="166" t="n">
        <f aca="false">IF(C186=0,"",D186/C186)</f>
        <v>-1</v>
      </c>
      <c r="F186" s="36" t="n">
        <v>333.57</v>
      </c>
      <c r="G186" s="165" t="n">
        <v>685</v>
      </c>
    </row>
    <row r="187" customFormat="false" ht="15" hidden="false" customHeight="true" outlineLevel="0" collapsed="false">
      <c r="A187" s="60" t="n">
        <v>44374</v>
      </c>
      <c r="B187" s="1" t="n">
        <v>3</v>
      </c>
      <c r="C187" s="165" t="n">
        <v>5</v>
      </c>
      <c r="D187" s="38" t="n">
        <v>-5</v>
      </c>
      <c r="E187" s="166" t="n">
        <f aca="false">IF(C187=0,"",D187/C187)</f>
        <v>-1</v>
      </c>
      <c r="F187" s="36" t="n">
        <v>328.57</v>
      </c>
      <c r="G187" s="165" t="n">
        <v>680</v>
      </c>
    </row>
    <row r="188" customFormat="false" ht="15" hidden="false" customHeight="true" outlineLevel="0" collapsed="false">
      <c r="A188" s="60" t="n">
        <v>44375</v>
      </c>
      <c r="B188" s="1" t="n">
        <v>3</v>
      </c>
      <c r="C188" s="165" t="n">
        <v>5</v>
      </c>
      <c r="D188" s="36" t="n">
        <v>1.2</v>
      </c>
      <c r="E188" s="166" t="n">
        <f aca="false">IF(C188=0,"",D188/C188)</f>
        <v>0.24</v>
      </c>
      <c r="F188" s="36" t="n">
        <v>329.77</v>
      </c>
      <c r="G188" s="165" t="n">
        <v>681.2</v>
      </c>
    </row>
    <row r="189" customFormat="false" ht="15" hidden="false" customHeight="true" outlineLevel="0" collapsed="false">
      <c r="A189" s="60" t="n">
        <v>44376</v>
      </c>
      <c r="B189" s="1" t="n">
        <v>3</v>
      </c>
      <c r="C189" s="165" t="n">
        <v>6</v>
      </c>
      <c r="D189" s="38" t="n">
        <v>-6</v>
      </c>
      <c r="E189" s="166" t="n">
        <f aca="false">IF(C189=0,"",D189/C189)</f>
        <v>-1</v>
      </c>
      <c r="F189" s="36" t="n">
        <v>323.77</v>
      </c>
      <c r="G189" s="165" t="n">
        <v>675.2</v>
      </c>
    </row>
    <row r="190" customFormat="false" ht="15" hidden="false" customHeight="true" outlineLevel="0" collapsed="false">
      <c r="A190" s="60" t="n">
        <v>44377</v>
      </c>
      <c r="B190" s="1" t="n">
        <v>4</v>
      </c>
      <c r="C190" s="165" t="n">
        <v>8</v>
      </c>
      <c r="D190" s="36" t="n">
        <v>2</v>
      </c>
      <c r="E190" s="166" t="n">
        <f aca="false">IF(C190=0,"",D190/C190)</f>
        <v>0.25</v>
      </c>
      <c r="F190" s="36" t="n">
        <v>325.77</v>
      </c>
      <c r="G190" s="165" t="n">
        <v>677.2</v>
      </c>
    </row>
    <row r="191" customFormat="false" ht="15" hidden="false" customHeight="true" outlineLevel="0" collapsed="false">
      <c r="A191" s="63" t="s">
        <v>1605</v>
      </c>
      <c r="B191" s="63" t="n">
        <f aca="false">SUM(B163:B190)</f>
        <v>141</v>
      </c>
      <c r="C191" s="167" t="n">
        <f aca="false">SUM(C163:C190)</f>
        <v>226</v>
      </c>
      <c r="D191" s="148" t="n">
        <f aca="false">SUM(D163:D190)</f>
        <v>-22.75</v>
      </c>
      <c r="E191" s="168" t="n">
        <f aca="false">IF(C191=0,"",D191/C191)</f>
        <v>-0.100663716814159</v>
      </c>
      <c r="F191" s="148" t="n">
        <v>325.77</v>
      </c>
      <c r="G191" s="167" t="n">
        <v>677.2</v>
      </c>
    </row>
    <row r="192" customFormat="false" ht="15" hidden="false" customHeight="true" outlineLevel="0" collapsed="false">
      <c r="A192" s="60" t="n">
        <v>44378</v>
      </c>
      <c r="B192" s="1" t="n">
        <v>3</v>
      </c>
      <c r="C192" s="165" t="n">
        <v>5</v>
      </c>
      <c r="D192" s="36" t="n">
        <v>4</v>
      </c>
      <c r="E192" s="166" t="n">
        <f aca="false">IF(C192=0,"",D192/C192)</f>
        <v>0.8</v>
      </c>
      <c r="F192" s="36" t="n">
        <v>329.77</v>
      </c>
      <c r="G192" s="165" t="n">
        <v>681.2</v>
      </c>
    </row>
    <row r="193" customFormat="false" ht="15" hidden="false" customHeight="true" outlineLevel="0" collapsed="false">
      <c r="A193" s="60" t="n">
        <v>44379</v>
      </c>
      <c r="B193" s="1" t="n">
        <v>3</v>
      </c>
      <c r="C193" s="165" t="n">
        <v>4.5</v>
      </c>
      <c r="D193" s="36" t="n">
        <v>9</v>
      </c>
      <c r="E193" s="166" t="n">
        <f aca="false">IF(C193=0,"",D193/C193)</f>
        <v>2</v>
      </c>
      <c r="F193" s="36" t="n">
        <v>338.77</v>
      </c>
      <c r="G193" s="165" t="n">
        <v>690.2</v>
      </c>
    </row>
    <row r="194" customFormat="false" ht="15" hidden="false" customHeight="true" outlineLevel="0" collapsed="false">
      <c r="A194" s="60" t="n">
        <v>44381</v>
      </c>
      <c r="B194" s="1" t="n">
        <v>4</v>
      </c>
      <c r="C194" s="165" t="n">
        <v>7</v>
      </c>
      <c r="D194" s="38" t="n">
        <v>-7</v>
      </c>
      <c r="E194" s="166" t="n">
        <f aca="false">IF(C194=0,"",D194/C194)</f>
        <v>-1</v>
      </c>
      <c r="F194" s="36" t="n">
        <v>331.77</v>
      </c>
      <c r="G194" s="165" t="n">
        <v>683.2</v>
      </c>
    </row>
    <row r="195" customFormat="false" ht="15" hidden="false" customHeight="true" outlineLevel="0" collapsed="false">
      <c r="A195" s="60" t="n">
        <v>44384</v>
      </c>
      <c r="B195" s="1" t="n">
        <v>4</v>
      </c>
      <c r="C195" s="165" t="n">
        <v>9</v>
      </c>
      <c r="D195" s="36" t="n">
        <v>2.25</v>
      </c>
      <c r="E195" s="166" t="n">
        <f aca="false">IF(C195=0,"",D195/C195)</f>
        <v>0.25</v>
      </c>
      <c r="F195" s="36" t="n">
        <v>334.02</v>
      </c>
      <c r="G195" s="165" t="n">
        <v>685.45</v>
      </c>
    </row>
    <row r="196" customFormat="false" ht="15" hidden="false" customHeight="true" outlineLevel="0" collapsed="false">
      <c r="A196" s="60" t="n">
        <v>44386</v>
      </c>
      <c r="B196" s="1" t="n">
        <v>7</v>
      </c>
      <c r="C196" s="165" t="n">
        <v>10.5</v>
      </c>
      <c r="D196" s="36" t="n">
        <v>25.85</v>
      </c>
      <c r="E196" s="166" t="n">
        <f aca="false">IF(C196=0,"",D196/C196)</f>
        <v>2.46190476190476</v>
      </c>
      <c r="F196" s="36" t="n">
        <v>359.87</v>
      </c>
      <c r="G196" s="165" t="n">
        <v>711.3</v>
      </c>
    </row>
    <row r="197" customFormat="false" ht="15" hidden="false" customHeight="true" outlineLevel="0" collapsed="false">
      <c r="A197" s="60" t="n">
        <v>44389</v>
      </c>
      <c r="B197" s="1" t="n">
        <v>7</v>
      </c>
      <c r="C197" s="165" t="n">
        <v>12.5</v>
      </c>
      <c r="D197" s="38" t="n">
        <v>-3</v>
      </c>
      <c r="E197" s="166" t="n">
        <f aca="false">IF(C197=0,"",D197/C197)</f>
        <v>-0.24</v>
      </c>
      <c r="F197" s="36" t="n">
        <v>356.87</v>
      </c>
      <c r="G197" s="165" t="n">
        <v>708.3</v>
      </c>
    </row>
    <row r="198" customFormat="false" ht="15" hidden="false" customHeight="true" outlineLevel="0" collapsed="false">
      <c r="A198" s="60" t="n">
        <v>44392</v>
      </c>
      <c r="B198" s="1" t="n">
        <v>8</v>
      </c>
      <c r="C198" s="165" t="n">
        <v>13.5</v>
      </c>
      <c r="D198" s="36" t="n">
        <v>5</v>
      </c>
      <c r="E198" s="166" t="n">
        <f aca="false">IF(C198=0,"",D198/C198)</f>
        <v>0.37037037037037</v>
      </c>
      <c r="F198" s="36" t="n">
        <v>361.87</v>
      </c>
      <c r="G198" s="165" t="n">
        <v>713.3</v>
      </c>
    </row>
    <row r="199" customFormat="false" ht="15" hidden="false" customHeight="true" outlineLevel="0" collapsed="false">
      <c r="A199" s="60" t="n">
        <v>44395</v>
      </c>
      <c r="B199" s="1" t="n">
        <v>8</v>
      </c>
      <c r="C199" s="165" t="n">
        <v>12.5</v>
      </c>
      <c r="D199" s="36" t="n">
        <v>14.82</v>
      </c>
      <c r="E199" s="166" t="n">
        <f aca="false">IF(C199=0,"",D199/C199)</f>
        <v>1.1856</v>
      </c>
      <c r="F199" s="36" t="n">
        <v>376.69</v>
      </c>
      <c r="G199" s="165" t="n">
        <v>728.12</v>
      </c>
    </row>
    <row r="200" customFormat="false" ht="15" hidden="false" customHeight="true" outlineLevel="0" collapsed="false">
      <c r="A200" s="60" t="n">
        <v>44397</v>
      </c>
      <c r="B200" s="1" t="n">
        <v>10</v>
      </c>
      <c r="C200" s="165" t="n">
        <v>16.5</v>
      </c>
      <c r="D200" s="38" t="n">
        <v>-2.25</v>
      </c>
      <c r="E200" s="166" t="n">
        <f aca="false">IF(C200=0,"",D200/C200)</f>
        <v>-0.136363636363636</v>
      </c>
      <c r="F200" s="36" t="n">
        <v>374.44</v>
      </c>
      <c r="G200" s="165" t="n">
        <v>725.87</v>
      </c>
    </row>
    <row r="201" customFormat="false" ht="15" hidden="false" customHeight="true" outlineLevel="0" collapsed="false">
      <c r="A201" s="63" t="s">
        <v>1606</v>
      </c>
      <c r="B201" s="63" t="n">
        <f aca="false">SUM(B192:B200)</f>
        <v>54</v>
      </c>
      <c r="C201" s="167" t="n">
        <f aca="false">SUM(C192:C200)</f>
        <v>91</v>
      </c>
      <c r="D201" s="148" t="n">
        <f aca="false">SUM(D192:D200)</f>
        <v>48.67</v>
      </c>
      <c r="E201" s="168" t="n">
        <f aca="false">IF(C201=0,"",D201/C201)</f>
        <v>0.534835164835165</v>
      </c>
      <c r="F201" s="148" t="n">
        <v>374.44</v>
      </c>
      <c r="G201" s="167" t="n">
        <v>725.87</v>
      </c>
    </row>
    <row r="202" customFormat="false" ht="15" hidden="false" customHeight="true" outlineLevel="0" collapsed="false">
      <c r="A202" s="63" t="s">
        <v>1386</v>
      </c>
      <c r="B202" s="63" t="n">
        <f aca="false">B11+B43+B72+B100+B131+B162+B191+B201</f>
        <v>1700</v>
      </c>
      <c r="C202" s="167" t="n">
        <f aca="false">C11+C43+C72+C100+C131+C162+C191+C201</f>
        <v>2327.5</v>
      </c>
      <c r="D202" s="148" t="n">
        <f aca="false">D11+D43+D72+D100+D131+D162+D191+D201</f>
        <v>374.44</v>
      </c>
      <c r="E202" s="168" t="n">
        <f aca="false">IF(C202=0,"",D202/C202)</f>
        <v>0.160876476906552</v>
      </c>
      <c r="F202" s="148" t="n">
        <v>374.44</v>
      </c>
      <c r="G202" s="167" t="n">
        <v>725.87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8"/>
    <col collapsed="false" customWidth="true" hidden="false" outlineLevel="0" max="3" min="3" style="1" width="12"/>
    <col collapsed="false" customWidth="true" hidden="false" outlineLevel="0" max="4" min="4" style="1" width="16"/>
    <col collapsed="false" customWidth="true" hidden="false" outlineLevel="0" max="5" min="5" style="1" width="11"/>
    <col collapsed="false" customWidth="true" hidden="false" outlineLevel="0" max="6" min="6" style="1" width="9"/>
    <col collapsed="false" customWidth="true" hidden="false" outlineLevel="0" max="7" min="7" style="1" width="13"/>
  </cols>
  <sheetData>
    <row r="1" customFormat="false" ht="18" hidden="false" customHeight="true" outlineLevel="0" collapsed="false">
      <c r="A1" s="163" t="s">
        <v>1607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1157</v>
      </c>
      <c r="B2" s="164" t="s">
        <v>1224</v>
      </c>
      <c r="C2" s="164" t="s">
        <v>1227</v>
      </c>
      <c r="D2" s="164" t="s">
        <v>1577</v>
      </c>
      <c r="E2" s="164" t="s">
        <v>1578</v>
      </c>
      <c r="F2" s="164" t="s">
        <v>1129</v>
      </c>
      <c r="G2" s="164" t="s">
        <v>1579</v>
      </c>
    </row>
    <row r="3" customFormat="false" ht="15" hidden="false" customHeight="true" outlineLevel="0" collapsed="false">
      <c r="A3" s="1" t="s">
        <v>1608</v>
      </c>
      <c r="B3" s="1" t="n">
        <v>58</v>
      </c>
      <c r="C3" s="165" t="n">
        <v>56.5</v>
      </c>
      <c r="D3" s="169" t="s">
        <v>1609</v>
      </c>
      <c r="E3" s="36" t="n">
        <v>39.77</v>
      </c>
      <c r="F3" s="166" t="n">
        <f aca="false">IF(C3=0,"",E3/C3)</f>
        <v>0.703893805309735</v>
      </c>
      <c r="G3" s="165" t="n">
        <v>391.2</v>
      </c>
    </row>
    <row r="4" customFormat="false" ht="15" hidden="false" customHeight="true" outlineLevel="0" collapsed="false">
      <c r="A4" s="1" t="s">
        <v>1610</v>
      </c>
      <c r="B4" s="1" t="n">
        <v>232</v>
      </c>
      <c r="C4" s="165" t="n">
        <v>254.5</v>
      </c>
      <c r="D4" s="169" t="s">
        <v>1611</v>
      </c>
      <c r="E4" s="36" t="n">
        <v>167.44</v>
      </c>
      <c r="F4" s="166" t="n">
        <f aca="false">IF(C4=0,"",E4/C4)</f>
        <v>0.657917485265226</v>
      </c>
      <c r="G4" s="165" t="n">
        <v>558.64</v>
      </c>
    </row>
    <row r="5" customFormat="false" ht="15" hidden="false" customHeight="true" outlineLevel="0" collapsed="false">
      <c r="A5" s="1" t="s">
        <v>1612</v>
      </c>
      <c r="B5" s="1" t="n">
        <v>220</v>
      </c>
      <c r="C5" s="165" t="n">
        <v>290.5</v>
      </c>
      <c r="D5" s="169" t="s">
        <v>1613</v>
      </c>
      <c r="E5" s="36" t="n">
        <v>68.52</v>
      </c>
      <c r="F5" s="166" t="n">
        <f aca="false">IF(C5=0,"",E5/C5)</f>
        <v>0.235869191049914</v>
      </c>
      <c r="G5" s="165" t="n">
        <v>627.16</v>
      </c>
    </row>
    <row r="6" customFormat="false" ht="15" hidden="false" customHeight="true" outlineLevel="0" collapsed="false">
      <c r="A6" s="1" t="s">
        <v>1614</v>
      </c>
      <c r="B6" s="1" t="n">
        <v>273</v>
      </c>
      <c r="C6" s="165" t="n">
        <v>291</v>
      </c>
      <c r="D6" s="169" t="s">
        <v>1615</v>
      </c>
      <c r="E6" s="36" t="n">
        <v>37.96</v>
      </c>
      <c r="F6" s="166" t="n">
        <f aca="false">IF(C6=0,"",E6/C6)</f>
        <v>0.130446735395189</v>
      </c>
      <c r="G6" s="165" t="n">
        <v>665.12</v>
      </c>
    </row>
    <row r="7" customFormat="false" ht="15" hidden="false" customHeight="true" outlineLevel="0" collapsed="false">
      <c r="A7" s="1" t="s">
        <v>1616</v>
      </c>
      <c r="B7" s="1" t="n">
        <v>405</v>
      </c>
      <c r="C7" s="165" t="n">
        <v>590</v>
      </c>
      <c r="D7" s="169" t="s">
        <v>1617</v>
      </c>
      <c r="E7" s="38" t="n">
        <v>-3</v>
      </c>
      <c r="F7" s="166" t="n">
        <f aca="false">IF(C7=0,"",E7/C7)</f>
        <v>-0.00508474576271186</v>
      </c>
      <c r="G7" s="165" t="n">
        <v>662.12</v>
      </c>
    </row>
    <row r="8" customFormat="false" ht="15" hidden="false" customHeight="true" outlineLevel="0" collapsed="false">
      <c r="A8" s="1" t="s">
        <v>1618</v>
      </c>
      <c r="B8" s="1" t="n">
        <v>317</v>
      </c>
      <c r="C8" s="165" t="n">
        <v>528</v>
      </c>
      <c r="D8" s="169" t="s">
        <v>1619</v>
      </c>
      <c r="E8" s="36" t="n">
        <v>37.83</v>
      </c>
      <c r="F8" s="166" t="n">
        <f aca="false">IF(C8=0,"",E8/C8)</f>
        <v>0.0716477272727273</v>
      </c>
      <c r="G8" s="165" t="n">
        <v>699.95</v>
      </c>
    </row>
    <row r="9" customFormat="false" ht="15" hidden="false" customHeight="true" outlineLevel="0" collapsed="false">
      <c r="A9" s="1" t="s">
        <v>1620</v>
      </c>
      <c r="B9" s="1" t="n">
        <v>141</v>
      </c>
      <c r="C9" s="165" t="n">
        <v>226</v>
      </c>
      <c r="D9" s="169" t="s">
        <v>1621</v>
      </c>
      <c r="E9" s="38" t="n">
        <v>-22.75</v>
      </c>
      <c r="F9" s="166" t="n">
        <f aca="false">IF(C9=0,"",E9/C9)</f>
        <v>-0.100663716814159</v>
      </c>
      <c r="G9" s="165" t="n">
        <v>677.2</v>
      </c>
    </row>
    <row r="10" customFormat="false" ht="15" hidden="false" customHeight="true" outlineLevel="0" collapsed="false">
      <c r="A10" s="1" t="s">
        <v>1622</v>
      </c>
      <c r="B10" s="1" t="n">
        <v>54</v>
      </c>
      <c r="C10" s="165" t="n">
        <v>91</v>
      </c>
      <c r="D10" s="169" t="s">
        <v>1623</v>
      </c>
      <c r="E10" s="36" t="n">
        <v>48.67</v>
      </c>
      <c r="F10" s="166" t="n">
        <f aca="false">IF(C10=0,"",E10/C10)</f>
        <v>0.534835164835165</v>
      </c>
      <c r="G10" s="165" t="n">
        <v>725.87</v>
      </c>
    </row>
    <row r="11" customFormat="false" ht="15" hidden="false" customHeight="true" outlineLevel="0" collapsed="false">
      <c r="A11" s="63" t="s">
        <v>1386</v>
      </c>
      <c r="B11" s="63" t="n">
        <f aca="false">B3+B4+B5+B6+B7+B8+B9+B10</f>
        <v>1700</v>
      </c>
      <c r="C11" s="167" t="n">
        <f aca="false">C3+C4+C5+C6+C7+C8+C9+C10</f>
        <v>2327.5</v>
      </c>
      <c r="D11" s="66"/>
      <c r="E11" s="148" t="n">
        <f aca="false">E3+E4+E5+E6+E7+E8+E9+E10</f>
        <v>374.44</v>
      </c>
      <c r="F11" s="168" t="n">
        <f aca="false">IF(C11=0,"",E11/C11)</f>
        <v>0.160876476906552</v>
      </c>
      <c r="G11" s="167" t="n">
        <v>725.87</v>
      </c>
    </row>
    <row r="13" customFormat="false" ht="15" hidden="false" customHeight="true" outlineLevel="0" collapsed="false">
      <c r="A13" s="170" t="s">
        <v>1588</v>
      </c>
      <c r="B13" s="170" t="s">
        <v>1589</v>
      </c>
    </row>
    <row r="14" customFormat="false" ht="15" hidden="false" customHeight="true" outlineLevel="0" collapsed="false">
      <c r="A14" s="1" t="s">
        <v>1590</v>
      </c>
      <c r="B14" s="1" t="s">
        <v>1624</v>
      </c>
    </row>
    <row r="15" customFormat="false" ht="15" hidden="false" customHeight="true" outlineLevel="0" collapsed="false">
      <c r="A15" s="1" t="s">
        <v>1592</v>
      </c>
      <c r="B15" s="1" t="n">
        <v>351.43</v>
      </c>
    </row>
    <row r="16" customFormat="false" ht="15" hidden="false" customHeight="true" outlineLevel="0" collapsed="false">
      <c r="A16" s="1" t="s">
        <v>1593</v>
      </c>
      <c r="B16" s="1" t="n">
        <v>725.87</v>
      </c>
    </row>
    <row r="17" customFormat="false" ht="15" hidden="false" customHeight="true" outlineLevel="0" collapsed="false">
      <c r="A17" s="1" t="s">
        <v>1594</v>
      </c>
      <c r="B17" s="1" t="n">
        <v>374.44</v>
      </c>
    </row>
    <row r="18" customFormat="false" ht="15" hidden="false" customHeight="true" outlineLevel="0" collapsed="false">
      <c r="A18" s="1" t="s">
        <v>1281</v>
      </c>
      <c r="B18" s="1" t="s">
        <v>1625</v>
      </c>
    </row>
    <row r="19" customFormat="false" ht="15" hidden="false" customHeight="true" outlineLevel="0" collapsed="false">
      <c r="A19" s="1" t="s">
        <v>1284</v>
      </c>
      <c r="B19" s="1" t="s">
        <v>1626</v>
      </c>
    </row>
    <row r="20" customFormat="false" ht="15" hidden="false" customHeight="true" outlineLevel="0" collapsed="false">
      <c r="A20" s="1" t="s">
        <v>1139</v>
      </c>
      <c r="B20" s="1" t="s">
        <v>1627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7"/>
    <col collapsed="false" customWidth="true" hidden="false" outlineLevel="0" max="3" min="3" style="1" width="11"/>
    <col collapsed="false" customWidth="true" hidden="false" outlineLevel="0" max="4" min="4" style="1" width="12"/>
    <col collapsed="false" customWidth="true" hidden="false" outlineLevel="0" max="5" min="5" style="1" width="9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18" hidden="false" customHeight="true" outlineLevel="0" collapsed="false">
      <c r="A1" s="163" t="s">
        <v>1628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</v>
      </c>
      <c r="B2" s="164" t="s">
        <v>1224</v>
      </c>
      <c r="C2" s="164" t="s">
        <v>1227</v>
      </c>
      <c r="D2" s="164" t="s">
        <v>1569</v>
      </c>
      <c r="E2" s="164" t="s">
        <v>1129</v>
      </c>
      <c r="F2" s="164" t="s">
        <v>1570</v>
      </c>
      <c r="G2" s="164" t="s">
        <v>1571</v>
      </c>
    </row>
    <row r="3" customFormat="false" ht="15" hidden="false" customHeight="true" outlineLevel="0" collapsed="false">
      <c r="A3" s="60" t="n">
        <v>44482</v>
      </c>
      <c r="B3" s="1" t="n">
        <v>1</v>
      </c>
      <c r="C3" s="165" t="n">
        <v>0.5</v>
      </c>
      <c r="D3" s="38" t="n">
        <v>-0.5</v>
      </c>
      <c r="E3" s="166" t="n">
        <f aca="false">IF(C3=0,"",D3/C3)</f>
        <v>-1</v>
      </c>
      <c r="F3" s="38" t="n">
        <v>-0.5</v>
      </c>
      <c r="G3" s="165" t="n">
        <v>725.37</v>
      </c>
    </row>
    <row r="4" customFormat="false" ht="15" hidden="false" customHeight="true" outlineLevel="0" collapsed="false">
      <c r="A4" s="60" t="n">
        <v>44489</v>
      </c>
      <c r="B4" s="1" t="n">
        <v>5</v>
      </c>
      <c r="C4" s="165" t="n">
        <v>8.5</v>
      </c>
      <c r="D4" s="38" t="n">
        <v>-8.5</v>
      </c>
      <c r="E4" s="166" t="n">
        <f aca="false">IF(C4=0,"",D4/C4)</f>
        <v>-1</v>
      </c>
      <c r="F4" s="38" t="n">
        <v>-9</v>
      </c>
      <c r="G4" s="165" t="n">
        <v>716.87</v>
      </c>
    </row>
    <row r="5" customFormat="false" ht="15" hidden="false" customHeight="true" outlineLevel="0" collapsed="false">
      <c r="A5" s="60" t="n">
        <v>44490</v>
      </c>
      <c r="B5" s="1" t="n">
        <v>10</v>
      </c>
      <c r="C5" s="165" t="n">
        <v>15.5</v>
      </c>
      <c r="D5" s="36" t="n">
        <v>7.5</v>
      </c>
      <c r="E5" s="166" t="n">
        <f aca="false">IF(C5=0,"",D5/C5)</f>
        <v>0.483870967741936</v>
      </c>
      <c r="F5" s="38" t="n">
        <v>-1.5</v>
      </c>
      <c r="G5" s="165" t="n">
        <v>724.37</v>
      </c>
    </row>
    <row r="6" customFormat="false" ht="15" hidden="false" customHeight="true" outlineLevel="0" collapsed="false">
      <c r="A6" s="60" t="n">
        <v>44491</v>
      </c>
      <c r="B6" s="1" t="n">
        <v>4</v>
      </c>
      <c r="C6" s="165" t="n">
        <v>6.5</v>
      </c>
      <c r="D6" s="38" t="n">
        <v>-6.5</v>
      </c>
      <c r="E6" s="166" t="n">
        <f aca="false">IF(C6=0,"",D6/C6)</f>
        <v>-1</v>
      </c>
      <c r="F6" s="38" t="n">
        <v>-8</v>
      </c>
      <c r="G6" s="165" t="n">
        <v>717.87</v>
      </c>
    </row>
    <row r="7" customFormat="false" ht="15" hidden="false" customHeight="true" outlineLevel="0" collapsed="false">
      <c r="A7" s="60" t="n">
        <v>44492</v>
      </c>
      <c r="B7" s="1" t="n">
        <v>10</v>
      </c>
      <c r="C7" s="165" t="n">
        <v>19</v>
      </c>
      <c r="D7" s="36" t="n">
        <v>5.5</v>
      </c>
      <c r="E7" s="166" t="n">
        <f aca="false">IF(C7=0,"",D7/C7)</f>
        <v>0.289473684210526</v>
      </c>
      <c r="F7" s="38" t="n">
        <v>-2.5</v>
      </c>
      <c r="G7" s="165" t="n">
        <v>723.37</v>
      </c>
    </row>
    <row r="8" customFormat="false" ht="15" hidden="false" customHeight="true" outlineLevel="0" collapsed="false">
      <c r="A8" s="60" t="n">
        <v>44493</v>
      </c>
      <c r="B8" s="1" t="n">
        <v>9</v>
      </c>
      <c r="C8" s="165" t="n">
        <v>13</v>
      </c>
      <c r="D8" s="36" t="n">
        <v>6</v>
      </c>
      <c r="E8" s="166" t="n">
        <f aca="false">IF(C8=0,"",D8/C8)</f>
        <v>0.461538461538462</v>
      </c>
      <c r="F8" s="36" t="n">
        <v>3.5</v>
      </c>
      <c r="G8" s="165" t="n">
        <v>729.37</v>
      </c>
    </row>
    <row r="9" customFormat="false" ht="15" hidden="false" customHeight="true" outlineLevel="0" collapsed="false">
      <c r="A9" s="60" t="n">
        <v>44494</v>
      </c>
      <c r="B9" s="1" t="n">
        <v>6</v>
      </c>
      <c r="C9" s="165" t="n">
        <v>12</v>
      </c>
      <c r="D9" s="38" t="n">
        <v>-12</v>
      </c>
      <c r="E9" s="166" t="n">
        <f aca="false">IF(C9=0,"",D9/C9)</f>
        <v>-1</v>
      </c>
      <c r="F9" s="38" t="n">
        <v>-8.5</v>
      </c>
      <c r="G9" s="165" t="n">
        <v>717.37</v>
      </c>
    </row>
    <row r="10" customFormat="false" ht="15" hidden="false" customHeight="true" outlineLevel="0" collapsed="false">
      <c r="A10" s="60" t="n">
        <v>44495</v>
      </c>
      <c r="B10" s="1" t="n">
        <v>9</v>
      </c>
      <c r="C10" s="165" t="n">
        <v>15</v>
      </c>
      <c r="D10" s="38" t="n">
        <v>-15</v>
      </c>
      <c r="E10" s="166" t="n">
        <f aca="false">IF(C10=0,"",D10/C10)</f>
        <v>-1</v>
      </c>
      <c r="F10" s="38" t="n">
        <v>-23.5</v>
      </c>
      <c r="G10" s="165" t="n">
        <v>702.37</v>
      </c>
    </row>
    <row r="11" customFormat="false" ht="15" hidden="false" customHeight="true" outlineLevel="0" collapsed="false">
      <c r="A11" s="60" t="n">
        <v>44496</v>
      </c>
      <c r="B11" s="1" t="n">
        <v>5</v>
      </c>
      <c r="C11" s="165" t="n">
        <v>8.5</v>
      </c>
      <c r="D11" s="36" t="n">
        <v>4.1</v>
      </c>
      <c r="E11" s="166" t="n">
        <f aca="false">IF(C11=0,"",D11/C11)</f>
        <v>0.482352941176471</v>
      </c>
      <c r="F11" s="38" t="n">
        <v>-19.4</v>
      </c>
      <c r="G11" s="165" t="n">
        <v>706.47</v>
      </c>
    </row>
    <row r="12" customFormat="false" ht="15" hidden="false" customHeight="true" outlineLevel="0" collapsed="false">
      <c r="A12" s="60" t="n">
        <v>44497</v>
      </c>
      <c r="B12" s="1" t="n">
        <v>10</v>
      </c>
      <c r="C12" s="165" t="n">
        <v>18</v>
      </c>
      <c r="D12" s="38" t="n">
        <v>-8.5</v>
      </c>
      <c r="E12" s="166" t="n">
        <f aca="false">IF(C12=0,"",D12/C12)</f>
        <v>-0.472222222222222</v>
      </c>
      <c r="F12" s="38" t="n">
        <v>-27.9</v>
      </c>
      <c r="G12" s="165" t="n">
        <v>697.97</v>
      </c>
    </row>
    <row r="13" customFormat="false" ht="15" hidden="false" customHeight="true" outlineLevel="0" collapsed="false">
      <c r="A13" s="60" t="n">
        <v>44498</v>
      </c>
      <c r="B13" s="1" t="n">
        <v>6</v>
      </c>
      <c r="C13" s="165" t="n">
        <v>9</v>
      </c>
      <c r="D13" s="38" t="n">
        <v>-9</v>
      </c>
      <c r="E13" s="166" t="n">
        <f aca="false">IF(C13=0,"",D13/C13)</f>
        <v>-1</v>
      </c>
      <c r="F13" s="38" t="n">
        <v>-36.9</v>
      </c>
      <c r="G13" s="165" t="n">
        <v>688.97</v>
      </c>
    </row>
    <row r="14" customFormat="false" ht="15" hidden="false" customHeight="true" outlineLevel="0" collapsed="false">
      <c r="A14" s="60" t="n">
        <v>44499</v>
      </c>
      <c r="B14" s="1" t="n">
        <v>8</v>
      </c>
      <c r="C14" s="165" t="n">
        <v>14.5</v>
      </c>
      <c r="D14" s="38" t="n">
        <v>-14.5</v>
      </c>
      <c r="E14" s="166" t="n">
        <f aca="false">IF(C14=0,"",D14/C14)</f>
        <v>-1</v>
      </c>
      <c r="F14" s="38" t="n">
        <v>-51.4</v>
      </c>
      <c r="G14" s="165" t="n">
        <v>674.47</v>
      </c>
    </row>
    <row r="15" customFormat="false" ht="15" hidden="false" customHeight="true" outlineLevel="0" collapsed="false">
      <c r="A15" s="60" t="n">
        <v>44500</v>
      </c>
      <c r="B15" s="1" t="n">
        <v>13</v>
      </c>
      <c r="C15" s="165" t="n">
        <v>24.5</v>
      </c>
      <c r="D15" s="38" t="n">
        <v>-2.3</v>
      </c>
      <c r="E15" s="166" t="n">
        <f aca="false">IF(C15=0,"",D15/C15)</f>
        <v>-0.0938775510204082</v>
      </c>
      <c r="F15" s="38" t="n">
        <v>-53.7</v>
      </c>
      <c r="G15" s="165" t="n">
        <v>672.17</v>
      </c>
    </row>
    <row r="16" customFormat="false" ht="15" hidden="false" customHeight="true" outlineLevel="0" collapsed="false">
      <c r="A16" s="63" t="s">
        <v>1629</v>
      </c>
      <c r="B16" s="63" t="n">
        <f aca="false">SUM(B3:B15)</f>
        <v>96</v>
      </c>
      <c r="C16" s="167" t="n">
        <f aca="false">SUM(C3:C15)</f>
        <v>164.5</v>
      </c>
      <c r="D16" s="148" t="n">
        <f aca="false">SUM(D3:D15)</f>
        <v>-53.7</v>
      </c>
      <c r="E16" s="168" t="n">
        <f aca="false">IF(C16=0,"",D16/C16)</f>
        <v>-0.326443768996961</v>
      </c>
      <c r="F16" s="148" t="n">
        <v>-53.7</v>
      </c>
      <c r="G16" s="167" t="n">
        <v>672.17</v>
      </c>
    </row>
    <row r="17" customFormat="false" ht="15" hidden="false" customHeight="true" outlineLevel="0" collapsed="false">
      <c r="A17" s="60" t="n">
        <v>44501</v>
      </c>
      <c r="B17" s="1" t="n">
        <v>8</v>
      </c>
      <c r="C17" s="165" t="n">
        <v>13.5</v>
      </c>
      <c r="D17" s="38" t="n">
        <v>-4.5</v>
      </c>
      <c r="E17" s="166" t="n">
        <f aca="false">IF(C17=0,"",D17/C17)</f>
        <v>-0.333333333333333</v>
      </c>
      <c r="F17" s="38" t="n">
        <v>-58.2</v>
      </c>
      <c r="G17" s="165" t="n">
        <v>667.67</v>
      </c>
    </row>
    <row r="18" customFormat="false" ht="15" hidden="false" customHeight="true" outlineLevel="0" collapsed="false">
      <c r="A18" s="60" t="n">
        <v>44502</v>
      </c>
      <c r="B18" s="1" t="n">
        <v>8</v>
      </c>
      <c r="C18" s="165" t="n">
        <v>18</v>
      </c>
      <c r="D18" s="38" t="n">
        <v>-6.75</v>
      </c>
      <c r="E18" s="166" t="n">
        <f aca="false">IF(C18=0,"",D18/C18)</f>
        <v>-0.375</v>
      </c>
      <c r="F18" s="38" t="n">
        <v>-64.95</v>
      </c>
      <c r="G18" s="165" t="n">
        <v>660.92</v>
      </c>
    </row>
    <row r="19" customFormat="false" ht="15" hidden="false" customHeight="true" outlineLevel="0" collapsed="false">
      <c r="A19" s="60" t="n">
        <v>44503</v>
      </c>
      <c r="B19" s="1" t="n">
        <v>5</v>
      </c>
      <c r="C19" s="165" t="n">
        <v>10</v>
      </c>
      <c r="D19" s="36" t="n">
        <v>0.8</v>
      </c>
      <c r="E19" s="166" t="n">
        <f aca="false">IF(C19=0,"",D19/C19)</f>
        <v>0.08</v>
      </c>
      <c r="F19" s="38" t="n">
        <v>-64.15</v>
      </c>
      <c r="G19" s="165" t="n">
        <v>661.72</v>
      </c>
    </row>
    <row r="20" customFormat="false" ht="15" hidden="false" customHeight="true" outlineLevel="0" collapsed="false">
      <c r="A20" s="60" t="n">
        <v>44504</v>
      </c>
      <c r="B20" s="1" t="n">
        <v>12</v>
      </c>
      <c r="C20" s="165" t="n">
        <v>21.5</v>
      </c>
      <c r="D20" s="36" t="n">
        <v>3.62</v>
      </c>
      <c r="E20" s="166" t="n">
        <f aca="false">IF(C20=0,"",D20/C20)</f>
        <v>0.168372093023256</v>
      </c>
      <c r="F20" s="38" t="n">
        <v>-60.53</v>
      </c>
      <c r="G20" s="165" t="n">
        <v>665.34</v>
      </c>
    </row>
    <row r="21" customFormat="false" ht="15" hidden="false" customHeight="true" outlineLevel="0" collapsed="false">
      <c r="A21" s="60" t="n">
        <v>44505</v>
      </c>
      <c r="B21" s="1" t="n">
        <v>5</v>
      </c>
      <c r="C21" s="165" t="n">
        <v>10</v>
      </c>
      <c r="D21" s="36" t="n">
        <v>8.94</v>
      </c>
      <c r="E21" s="166" t="n">
        <f aca="false">IF(C21=0,"",D21/C21)</f>
        <v>0.894</v>
      </c>
      <c r="F21" s="38" t="n">
        <v>-51.59</v>
      </c>
      <c r="G21" s="165" t="n">
        <v>674.28</v>
      </c>
    </row>
    <row r="22" customFormat="false" ht="15" hidden="false" customHeight="true" outlineLevel="0" collapsed="false">
      <c r="A22" s="60" t="n">
        <v>44506</v>
      </c>
      <c r="B22" s="1" t="n">
        <v>9</v>
      </c>
      <c r="C22" s="165" t="n">
        <v>16.5</v>
      </c>
      <c r="D22" s="38" t="n">
        <v>-6.6</v>
      </c>
      <c r="E22" s="166" t="n">
        <f aca="false">IF(C22=0,"",D22/C22)</f>
        <v>-0.4</v>
      </c>
      <c r="F22" s="38" t="n">
        <v>-58.19</v>
      </c>
      <c r="G22" s="165" t="n">
        <v>667.68</v>
      </c>
    </row>
    <row r="23" customFormat="false" ht="15" hidden="false" customHeight="true" outlineLevel="0" collapsed="false">
      <c r="A23" s="60" t="n">
        <v>44507</v>
      </c>
      <c r="B23" s="1" t="n">
        <v>9</v>
      </c>
      <c r="C23" s="165" t="n">
        <v>19</v>
      </c>
      <c r="D23" s="36" t="n">
        <v>4.38</v>
      </c>
      <c r="E23" s="166" t="n">
        <f aca="false">IF(C23=0,"",D23/C23)</f>
        <v>0.230526315789474</v>
      </c>
      <c r="F23" s="38" t="n">
        <v>-53.81</v>
      </c>
      <c r="G23" s="165" t="n">
        <v>672.06</v>
      </c>
    </row>
    <row r="24" customFormat="false" ht="15" hidden="false" customHeight="true" outlineLevel="0" collapsed="false">
      <c r="A24" s="60" t="n">
        <v>44508</v>
      </c>
      <c r="B24" s="1" t="n">
        <v>9</v>
      </c>
      <c r="C24" s="165" t="n">
        <v>17.5</v>
      </c>
      <c r="D24" s="38" t="n">
        <v>-8.07</v>
      </c>
      <c r="E24" s="166" t="n">
        <f aca="false">IF(C24=0,"",D24/C24)</f>
        <v>-0.461142857142857</v>
      </c>
      <c r="F24" s="38" t="n">
        <v>-61.88</v>
      </c>
      <c r="G24" s="165" t="n">
        <v>663.99</v>
      </c>
    </row>
    <row r="25" customFormat="false" ht="15" hidden="false" customHeight="true" outlineLevel="0" collapsed="false">
      <c r="A25" s="60" t="n">
        <v>44509</v>
      </c>
      <c r="B25" s="1" t="n">
        <v>10</v>
      </c>
      <c r="C25" s="165" t="n">
        <v>20</v>
      </c>
      <c r="D25" s="38" t="n">
        <v>-0.57</v>
      </c>
      <c r="E25" s="166" t="n">
        <f aca="false">IF(C25=0,"",D25/C25)</f>
        <v>-0.0285</v>
      </c>
      <c r="F25" s="38" t="n">
        <v>-62.45</v>
      </c>
      <c r="G25" s="165" t="n">
        <v>663.42</v>
      </c>
    </row>
    <row r="26" customFormat="false" ht="15" hidden="false" customHeight="true" outlineLevel="0" collapsed="false">
      <c r="A26" s="60" t="n">
        <v>44510</v>
      </c>
      <c r="B26" s="1" t="n">
        <v>4</v>
      </c>
      <c r="C26" s="165" t="n">
        <v>9</v>
      </c>
      <c r="D26" s="38" t="n">
        <v>-9</v>
      </c>
      <c r="E26" s="166" t="n">
        <f aca="false">IF(C26=0,"",D26/C26)</f>
        <v>-1</v>
      </c>
      <c r="F26" s="38" t="n">
        <v>-71.45</v>
      </c>
      <c r="G26" s="165" t="n">
        <v>654.42</v>
      </c>
    </row>
    <row r="27" customFormat="false" ht="15" hidden="false" customHeight="true" outlineLevel="0" collapsed="false">
      <c r="A27" s="60" t="n">
        <v>44511</v>
      </c>
      <c r="B27" s="1" t="n">
        <v>14</v>
      </c>
      <c r="C27" s="165" t="n">
        <v>31</v>
      </c>
      <c r="D27" s="36" t="n">
        <v>12.6</v>
      </c>
      <c r="E27" s="166" t="n">
        <f aca="false">IF(C27=0,"",D27/C27)</f>
        <v>0.406451612903226</v>
      </c>
      <c r="F27" s="38" t="n">
        <v>-58.85</v>
      </c>
      <c r="G27" s="165" t="n">
        <v>667.02</v>
      </c>
    </row>
    <row r="28" customFormat="false" ht="15" hidden="false" customHeight="true" outlineLevel="0" collapsed="false">
      <c r="A28" s="60" t="n">
        <v>44512</v>
      </c>
      <c r="B28" s="1" t="n">
        <v>4</v>
      </c>
      <c r="C28" s="165" t="n">
        <v>7</v>
      </c>
      <c r="D28" s="38" t="n">
        <v>-7</v>
      </c>
      <c r="E28" s="166" t="n">
        <f aca="false">IF(C28=0,"",D28/C28)</f>
        <v>-1</v>
      </c>
      <c r="F28" s="38" t="n">
        <v>-65.85</v>
      </c>
      <c r="G28" s="165" t="n">
        <v>660.02</v>
      </c>
    </row>
    <row r="29" customFormat="false" ht="15" hidden="false" customHeight="true" outlineLevel="0" collapsed="false">
      <c r="A29" s="60" t="n">
        <v>44513</v>
      </c>
      <c r="B29" s="1" t="n">
        <v>13</v>
      </c>
      <c r="C29" s="165" t="n">
        <v>27.5</v>
      </c>
      <c r="D29" s="38" t="n">
        <v>-2</v>
      </c>
      <c r="E29" s="166" t="n">
        <f aca="false">IF(C29=0,"",D29/C29)</f>
        <v>-0.0727272727272727</v>
      </c>
      <c r="F29" s="38" t="n">
        <v>-67.85</v>
      </c>
      <c r="G29" s="165" t="n">
        <v>658.02</v>
      </c>
    </row>
    <row r="30" customFormat="false" ht="15" hidden="false" customHeight="true" outlineLevel="0" collapsed="false">
      <c r="A30" s="60" t="n">
        <v>44514</v>
      </c>
      <c r="B30" s="1" t="n">
        <v>10</v>
      </c>
      <c r="C30" s="165" t="n">
        <v>21</v>
      </c>
      <c r="D30" s="38" t="n">
        <v>-9.62</v>
      </c>
      <c r="E30" s="166" t="n">
        <f aca="false">IF(C30=0,"",D30/C30)</f>
        <v>-0.458095238095238</v>
      </c>
      <c r="F30" s="38" t="n">
        <v>-77.47</v>
      </c>
      <c r="G30" s="165" t="n">
        <v>648.4</v>
      </c>
    </row>
    <row r="31" customFormat="false" ht="15" hidden="false" customHeight="true" outlineLevel="0" collapsed="false">
      <c r="A31" s="60" t="n">
        <v>44515</v>
      </c>
      <c r="B31" s="1" t="n">
        <v>9</v>
      </c>
      <c r="C31" s="165" t="n">
        <v>17.5</v>
      </c>
      <c r="D31" s="38" t="n">
        <v>-8.84</v>
      </c>
      <c r="E31" s="166" t="n">
        <f aca="false">IF(C31=0,"",D31/C31)</f>
        <v>-0.505142857142857</v>
      </c>
      <c r="F31" s="38" t="n">
        <v>-86.31</v>
      </c>
      <c r="G31" s="165" t="n">
        <v>639.56</v>
      </c>
    </row>
    <row r="32" customFormat="false" ht="15" hidden="false" customHeight="true" outlineLevel="0" collapsed="false">
      <c r="A32" s="60" t="n">
        <v>44516</v>
      </c>
      <c r="B32" s="1" t="n">
        <v>15</v>
      </c>
      <c r="C32" s="165" t="n">
        <v>30</v>
      </c>
      <c r="D32" s="38" t="n">
        <v>-5.87</v>
      </c>
      <c r="E32" s="166" t="n">
        <f aca="false">IF(C32=0,"",D32/C32)</f>
        <v>-0.195666666666667</v>
      </c>
      <c r="F32" s="38" t="n">
        <v>-92.18</v>
      </c>
      <c r="G32" s="165" t="n">
        <v>633.69</v>
      </c>
    </row>
    <row r="33" customFormat="false" ht="15" hidden="false" customHeight="true" outlineLevel="0" collapsed="false">
      <c r="A33" s="60" t="n">
        <v>44517</v>
      </c>
      <c r="B33" s="1" t="n">
        <v>7</v>
      </c>
      <c r="C33" s="165" t="n">
        <v>14</v>
      </c>
      <c r="D33" s="38" t="n">
        <v>-2.12</v>
      </c>
      <c r="E33" s="166" t="n">
        <f aca="false">IF(C33=0,"",D33/C33)</f>
        <v>-0.151428571428571</v>
      </c>
      <c r="F33" s="38" t="n">
        <v>-94.3</v>
      </c>
      <c r="G33" s="165" t="n">
        <v>631.57</v>
      </c>
    </row>
    <row r="34" customFormat="false" ht="15" hidden="false" customHeight="true" outlineLevel="0" collapsed="false">
      <c r="A34" s="60" t="n">
        <v>44518</v>
      </c>
      <c r="B34" s="1" t="n">
        <v>15</v>
      </c>
      <c r="C34" s="165" t="n">
        <v>25</v>
      </c>
      <c r="D34" s="36" t="n">
        <v>6.25</v>
      </c>
      <c r="E34" s="166" t="n">
        <f aca="false">IF(C34=0,"",D34/C34)</f>
        <v>0.25</v>
      </c>
      <c r="F34" s="38" t="n">
        <v>-88.05</v>
      </c>
      <c r="G34" s="165" t="n">
        <v>637.82</v>
      </c>
    </row>
    <row r="35" customFormat="false" ht="15" hidden="false" customHeight="true" outlineLevel="0" collapsed="false">
      <c r="A35" s="60" t="n">
        <v>44519</v>
      </c>
      <c r="B35" s="1" t="n">
        <v>9</v>
      </c>
      <c r="C35" s="165" t="n">
        <v>15</v>
      </c>
      <c r="D35" s="38" t="n">
        <v>-15</v>
      </c>
      <c r="E35" s="166" t="n">
        <f aca="false">IF(C35=0,"",D35/C35)</f>
        <v>-1</v>
      </c>
      <c r="F35" s="38" t="n">
        <v>-103.05</v>
      </c>
      <c r="G35" s="165" t="n">
        <v>622.82</v>
      </c>
    </row>
    <row r="36" customFormat="false" ht="15" hidden="false" customHeight="true" outlineLevel="0" collapsed="false">
      <c r="A36" s="60" t="n">
        <v>44520</v>
      </c>
      <c r="B36" s="1" t="n">
        <v>10</v>
      </c>
      <c r="C36" s="165" t="n">
        <v>17</v>
      </c>
      <c r="D36" s="36" t="n">
        <v>5.25</v>
      </c>
      <c r="E36" s="166" t="n">
        <f aca="false">IF(C36=0,"",D36/C36)</f>
        <v>0.308823529411765</v>
      </c>
      <c r="F36" s="38" t="n">
        <v>-97.8</v>
      </c>
      <c r="G36" s="165" t="n">
        <v>628.07</v>
      </c>
    </row>
    <row r="37" customFormat="false" ht="15" hidden="false" customHeight="true" outlineLevel="0" collapsed="false">
      <c r="A37" s="60" t="n">
        <v>44521</v>
      </c>
      <c r="B37" s="1" t="n">
        <v>12</v>
      </c>
      <c r="C37" s="165" t="n">
        <v>21.5</v>
      </c>
      <c r="D37" s="38" t="n">
        <v>-12.84</v>
      </c>
      <c r="E37" s="166" t="n">
        <f aca="false">IF(C37=0,"",D37/C37)</f>
        <v>-0.597209302325581</v>
      </c>
      <c r="F37" s="38" t="n">
        <v>-110.64</v>
      </c>
      <c r="G37" s="165" t="n">
        <v>615.23</v>
      </c>
    </row>
    <row r="38" customFormat="false" ht="15" hidden="false" customHeight="true" outlineLevel="0" collapsed="false">
      <c r="A38" s="60" t="n">
        <v>44522</v>
      </c>
      <c r="B38" s="1" t="n">
        <v>8</v>
      </c>
      <c r="C38" s="165" t="n">
        <v>11.5</v>
      </c>
      <c r="D38" s="36" t="n">
        <v>9.79</v>
      </c>
      <c r="E38" s="166" t="n">
        <f aca="false">IF(C38=0,"",D38/C38)</f>
        <v>0.851304347826087</v>
      </c>
      <c r="F38" s="38" t="n">
        <v>-100.85</v>
      </c>
      <c r="G38" s="165" t="n">
        <v>625.02</v>
      </c>
    </row>
    <row r="39" customFormat="false" ht="15" hidden="false" customHeight="true" outlineLevel="0" collapsed="false">
      <c r="A39" s="60" t="n">
        <v>44523</v>
      </c>
      <c r="B39" s="1" t="n">
        <v>15</v>
      </c>
      <c r="C39" s="165" t="n">
        <v>26.5</v>
      </c>
      <c r="D39" s="36" t="n">
        <v>11</v>
      </c>
      <c r="E39" s="166" t="n">
        <f aca="false">IF(C39=0,"",D39/C39)</f>
        <v>0.415094339622642</v>
      </c>
      <c r="F39" s="38" t="n">
        <v>-89.85</v>
      </c>
      <c r="G39" s="165" t="n">
        <v>636.02</v>
      </c>
    </row>
    <row r="40" customFormat="false" ht="15" hidden="false" customHeight="true" outlineLevel="0" collapsed="false">
      <c r="A40" s="60" t="n">
        <v>44524</v>
      </c>
      <c r="B40" s="1" t="n">
        <v>8</v>
      </c>
      <c r="C40" s="165" t="n">
        <v>9.5</v>
      </c>
      <c r="D40" s="38" t="n">
        <v>-9.5</v>
      </c>
      <c r="E40" s="166" t="n">
        <f aca="false">IF(C40=0,"",D40/C40)</f>
        <v>-1</v>
      </c>
      <c r="F40" s="38" t="n">
        <v>-99.35</v>
      </c>
      <c r="G40" s="165" t="n">
        <v>626.52</v>
      </c>
    </row>
    <row r="41" customFormat="false" ht="15" hidden="false" customHeight="true" outlineLevel="0" collapsed="false">
      <c r="A41" s="60" t="n">
        <v>44525</v>
      </c>
      <c r="B41" s="1" t="n">
        <v>19</v>
      </c>
      <c r="C41" s="165" t="n">
        <v>35</v>
      </c>
      <c r="D41" s="38" t="n">
        <v>-14.4</v>
      </c>
      <c r="E41" s="166" t="n">
        <f aca="false">IF(C41=0,"",D41/C41)</f>
        <v>-0.411428571428571</v>
      </c>
      <c r="F41" s="38" t="n">
        <v>-113.75</v>
      </c>
      <c r="G41" s="165" t="n">
        <v>612.12</v>
      </c>
    </row>
    <row r="42" customFormat="false" ht="15" hidden="false" customHeight="true" outlineLevel="0" collapsed="false">
      <c r="A42" s="60" t="n">
        <v>44527</v>
      </c>
      <c r="B42" s="1" t="n">
        <v>19</v>
      </c>
      <c r="C42" s="165" t="n">
        <v>35</v>
      </c>
      <c r="D42" s="38" t="n">
        <v>-1.6</v>
      </c>
      <c r="E42" s="166" t="n">
        <f aca="false">IF(C42=0,"",D42/C42)</f>
        <v>-0.0457142857142857</v>
      </c>
      <c r="F42" s="38" t="n">
        <v>-115.35</v>
      </c>
      <c r="G42" s="165" t="n">
        <v>610.52</v>
      </c>
    </row>
    <row r="43" customFormat="false" ht="15" hidden="false" customHeight="true" outlineLevel="0" collapsed="false">
      <c r="A43" s="60" t="n">
        <v>44528</v>
      </c>
      <c r="B43" s="1" t="n">
        <v>12</v>
      </c>
      <c r="C43" s="165" t="n">
        <v>23</v>
      </c>
      <c r="D43" s="38" t="n">
        <v>-11.45</v>
      </c>
      <c r="E43" s="166" t="n">
        <f aca="false">IF(C43=0,"",D43/C43)</f>
        <v>-0.497826086956522</v>
      </c>
      <c r="F43" s="38" t="n">
        <v>-126.8</v>
      </c>
      <c r="G43" s="165" t="n">
        <v>599.07</v>
      </c>
    </row>
    <row r="44" customFormat="false" ht="15" hidden="false" customHeight="true" outlineLevel="0" collapsed="false">
      <c r="A44" s="60" t="n">
        <v>44529</v>
      </c>
      <c r="B44" s="1" t="n">
        <v>13</v>
      </c>
      <c r="C44" s="165" t="n">
        <v>22</v>
      </c>
      <c r="D44" s="38" t="n">
        <v>-22</v>
      </c>
      <c r="E44" s="166" t="n">
        <f aca="false">IF(C44=0,"",D44/C44)</f>
        <v>-1</v>
      </c>
      <c r="F44" s="38" t="n">
        <v>-148.8</v>
      </c>
      <c r="G44" s="165" t="n">
        <v>577.07</v>
      </c>
    </row>
    <row r="45" customFormat="false" ht="15" hidden="false" customHeight="true" outlineLevel="0" collapsed="false">
      <c r="A45" s="60" t="n">
        <v>44530</v>
      </c>
      <c r="B45" s="1" t="n">
        <v>12</v>
      </c>
      <c r="C45" s="165" t="n">
        <v>24.5</v>
      </c>
      <c r="D45" s="36" t="n">
        <v>37.84</v>
      </c>
      <c r="E45" s="166" t="n">
        <f aca="false">IF(C45=0,"",D45/C45)</f>
        <v>1.54448979591837</v>
      </c>
      <c r="F45" s="38" t="n">
        <v>-110.96</v>
      </c>
      <c r="G45" s="165" t="n">
        <v>614.91</v>
      </c>
    </row>
    <row r="46" customFormat="false" ht="15" hidden="false" customHeight="true" outlineLevel="0" collapsed="false">
      <c r="A46" s="63" t="s">
        <v>1630</v>
      </c>
      <c r="B46" s="63" t="n">
        <f aca="false">SUM(B17:B45)</f>
        <v>303</v>
      </c>
      <c r="C46" s="167" t="n">
        <f aca="false">SUM(C17:C45)</f>
        <v>568.5</v>
      </c>
      <c r="D46" s="148" t="n">
        <f aca="false">SUM(D17:D45)</f>
        <v>-57.26</v>
      </c>
      <c r="E46" s="168" t="n">
        <f aca="false">IF(C46=0,"",D46/C46)</f>
        <v>-0.100721196130167</v>
      </c>
      <c r="F46" s="148" t="n">
        <v>-110.96</v>
      </c>
      <c r="G46" s="167" t="n">
        <v>614.91</v>
      </c>
    </row>
    <row r="47" customFormat="false" ht="15" hidden="false" customHeight="true" outlineLevel="0" collapsed="false">
      <c r="A47" s="60" t="n">
        <v>44531</v>
      </c>
      <c r="B47" s="1" t="n">
        <v>10</v>
      </c>
      <c r="C47" s="165" t="n">
        <v>17</v>
      </c>
      <c r="D47" s="36" t="n">
        <v>6.5</v>
      </c>
      <c r="E47" s="166" t="n">
        <f aca="false">IF(C47=0,"",D47/C47)</f>
        <v>0.382352941176471</v>
      </c>
      <c r="F47" s="38" t="n">
        <v>-104.46</v>
      </c>
      <c r="G47" s="165" t="n">
        <v>621.41</v>
      </c>
    </row>
    <row r="48" customFormat="false" ht="15" hidden="false" customHeight="true" outlineLevel="0" collapsed="false">
      <c r="A48" s="60" t="n">
        <v>44532</v>
      </c>
      <c r="B48" s="1" t="n">
        <v>12</v>
      </c>
      <c r="C48" s="165" t="n">
        <v>21</v>
      </c>
      <c r="D48" s="38" t="n">
        <v>-9.8</v>
      </c>
      <c r="E48" s="166" t="n">
        <f aca="false">IF(C48=0,"",D48/C48)</f>
        <v>-0.466666666666667</v>
      </c>
      <c r="F48" s="38" t="n">
        <v>-114.26</v>
      </c>
      <c r="G48" s="165" t="n">
        <v>611.61</v>
      </c>
    </row>
    <row r="49" customFormat="false" ht="15" hidden="false" customHeight="true" outlineLevel="0" collapsed="false">
      <c r="A49" s="60" t="n">
        <v>44533</v>
      </c>
      <c r="B49" s="1" t="n">
        <v>10</v>
      </c>
      <c r="C49" s="165" t="n">
        <v>16</v>
      </c>
      <c r="D49" s="38" t="n">
        <v>-3.5</v>
      </c>
      <c r="E49" s="166" t="n">
        <f aca="false">IF(C49=0,"",D49/C49)</f>
        <v>-0.21875</v>
      </c>
      <c r="F49" s="38" t="n">
        <v>-117.76</v>
      </c>
      <c r="G49" s="165" t="n">
        <v>608.11</v>
      </c>
    </row>
    <row r="50" customFormat="false" ht="15" hidden="false" customHeight="true" outlineLevel="0" collapsed="false">
      <c r="A50" s="60" t="n">
        <v>44534</v>
      </c>
      <c r="B50" s="1" t="n">
        <v>12</v>
      </c>
      <c r="C50" s="165" t="n">
        <v>24.5</v>
      </c>
      <c r="D50" s="36" t="n">
        <v>19.1</v>
      </c>
      <c r="E50" s="166" t="n">
        <f aca="false">IF(C50=0,"",D50/C50)</f>
        <v>0.779591836734694</v>
      </c>
      <c r="F50" s="38" t="n">
        <v>-98.66</v>
      </c>
      <c r="G50" s="165" t="n">
        <v>627.21</v>
      </c>
    </row>
    <row r="51" customFormat="false" ht="15" hidden="false" customHeight="true" outlineLevel="0" collapsed="false">
      <c r="A51" s="60" t="n">
        <v>44535</v>
      </c>
      <c r="B51" s="1" t="n">
        <v>13</v>
      </c>
      <c r="C51" s="165" t="n">
        <v>23</v>
      </c>
      <c r="D51" s="36" t="n">
        <v>5.51</v>
      </c>
      <c r="E51" s="166" t="n">
        <f aca="false">IF(C51=0,"",D51/C51)</f>
        <v>0.239565217391304</v>
      </c>
      <c r="F51" s="38" t="n">
        <v>-93.15</v>
      </c>
      <c r="G51" s="165" t="n">
        <v>632.72</v>
      </c>
    </row>
    <row r="52" customFormat="false" ht="15" hidden="false" customHeight="true" outlineLevel="0" collapsed="false">
      <c r="A52" s="60" t="n">
        <v>44536</v>
      </c>
      <c r="B52" s="1" t="n">
        <v>8</v>
      </c>
      <c r="C52" s="165" t="n">
        <v>17.5</v>
      </c>
      <c r="D52" s="38" t="n">
        <v>-8.75</v>
      </c>
      <c r="E52" s="166" t="n">
        <f aca="false">IF(C52=0,"",D52/C52)</f>
        <v>-0.5</v>
      </c>
      <c r="F52" s="38" t="n">
        <v>-101.9</v>
      </c>
      <c r="G52" s="165" t="n">
        <v>623.97</v>
      </c>
    </row>
    <row r="53" customFormat="false" ht="15" hidden="false" customHeight="true" outlineLevel="0" collapsed="false">
      <c r="A53" s="60" t="n">
        <v>44537</v>
      </c>
      <c r="B53" s="1" t="n">
        <v>17</v>
      </c>
      <c r="C53" s="165" t="n">
        <v>28</v>
      </c>
      <c r="D53" s="36" t="n">
        <v>14.5</v>
      </c>
      <c r="E53" s="166" t="n">
        <f aca="false">IF(C53=0,"",D53/C53)</f>
        <v>0.517857142857143</v>
      </c>
      <c r="F53" s="38" t="n">
        <v>-87.4</v>
      </c>
      <c r="G53" s="165" t="n">
        <v>638.47</v>
      </c>
    </row>
    <row r="54" customFormat="false" ht="15" hidden="false" customHeight="true" outlineLevel="0" collapsed="false">
      <c r="A54" s="60" t="n">
        <v>44538</v>
      </c>
      <c r="B54" s="1" t="n">
        <v>7</v>
      </c>
      <c r="C54" s="165" t="n">
        <v>11.5</v>
      </c>
      <c r="D54" s="38" t="n">
        <v>-0.25</v>
      </c>
      <c r="E54" s="166" t="n">
        <f aca="false">IF(C54=0,"",D54/C54)</f>
        <v>-0.0217391304347826</v>
      </c>
      <c r="F54" s="38" t="n">
        <v>-87.65</v>
      </c>
      <c r="G54" s="165" t="n">
        <v>638.22</v>
      </c>
    </row>
    <row r="55" customFormat="false" ht="15" hidden="false" customHeight="true" outlineLevel="0" collapsed="false">
      <c r="A55" s="60" t="n">
        <v>44539</v>
      </c>
      <c r="B55" s="1" t="n">
        <v>22</v>
      </c>
      <c r="C55" s="165" t="n">
        <v>34.5</v>
      </c>
      <c r="D55" s="36" t="n">
        <v>21.9</v>
      </c>
      <c r="E55" s="166" t="n">
        <f aca="false">IF(C55=0,"",D55/C55)</f>
        <v>0.634782608695652</v>
      </c>
      <c r="F55" s="38" t="n">
        <v>-65.75</v>
      </c>
      <c r="G55" s="165" t="n">
        <v>660.12</v>
      </c>
    </row>
    <row r="56" customFormat="false" ht="15" hidden="false" customHeight="true" outlineLevel="0" collapsed="false">
      <c r="A56" s="60" t="n">
        <v>44540</v>
      </c>
      <c r="B56" s="1" t="n">
        <v>6</v>
      </c>
      <c r="C56" s="165" t="n">
        <v>9.5</v>
      </c>
      <c r="D56" s="36" t="n">
        <v>3.48</v>
      </c>
      <c r="E56" s="166" t="n">
        <f aca="false">IF(C56=0,"",D56/C56)</f>
        <v>0.366315789473684</v>
      </c>
      <c r="F56" s="38" t="n">
        <v>-62.27</v>
      </c>
      <c r="G56" s="165" t="n">
        <v>663.6</v>
      </c>
    </row>
    <row r="57" customFormat="false" ht="15" hidden="false" customHeight="true" outlineLevel="0" collapsed="false">
      <c r="A57" s="60" t="n">
        <v>44541</v>
      </c>
      <c r="B57" s="1" t="n">
        <v>17</v>
      </c>
      <c r="C57" s="165" t="n">
        <v>30.5</v>
      </c>
      <c r="D57" s="38" t="n">
        <v>-21.2</v>
      </c>
      <c r="E57" s="166" t="n">
        <f aca="false">IF(C57=0,"",D57/C57)</f>
        <v>-0.695081967213115</v>
      </c>
      <c r="F57" s="38" t="n">
        <v>-83.47</v>
      </c>
      <c r="G57" s="165" t="n">
        <v>642.4</v>
      </c>
    </row>
    <row r="58" customFormat="false" ht="15" hidden="false" customHeight="true" outlineLevel="0" collapsed="false">
      <c r="A58" s="60" t="n">
        <v>44542</v>
      </c>
      <c r="B58" s="1" t="n">
        <v>17</v>
      </c>
      <c r="C58" s="165" t="n">
        <v>31.5</v>
      </c>
      <c r="D58" s="36" t="n">
        <v>22.5</v>
      </c>
      <c r="E58" s="166" t="n">
        <f aca="false">IF(C58=0,"",D58/C58)</f>
        <v>0.714285714285714</v>
      </c>
      <c r="F58" s="38" t="n">
        <v>-60.97</v>
      </c>
      <c r="G58" s="165" t="n">
        <v>664.9</v>
      </c>
    </row>
    <row r="59" customFormat="false" ht="15" hidden="false" customHeight="true" outlineLevel="0" collapsed="false">
      <c r="A59" s="60" t="n">
        <v>44543</v>
      </c>
      <c r="B59" s="1" t="n">
        <v>16</v>
      </c>
      <c r="C59" s="165" t="n">
        <v>25</v>
      </c>
      <c r="D59" s="36" t="n">
        <v>25.66</v>
      </c>
      <c r="E59" s="166" t="n">
        <f aca="false">IF(C59=0,"",D59/C59)</f>
        <v>1.0264</v>
      </c>
      <c r="F59" s="38" t="n">
        <v>-35.31</v>
      </c>
      <c r="G59" s="165" t="n">
        <v>690.56</v>
      </c>
    </row>
    <row r="60" customFormat="false" ht="15" hidden="false" customHeight="true" outlineLevel="0" collapsed="false">
      <c r="A60" s="60" t="n">
        <v>44544</v>
      </c>
      <c r="B60" s="1" t="n">
        <v>14</v>
      </c>
      <c r="C60" s="165" t="n">
        <v>26</v>
      </c>
      <c r="D60" s="38" t="n">
        <v>-26</v>
      </c>
      <c r="E60" s="166" t="n">
        <f aca="false">IF(C60=0,"",D60/C60)</f>
        <v>-1</v>
      </c>
      <c r="F60" s="38" t="n">
        <v>-61.31</v>
      </c>
      <c r="G60" s="165" t="n">
        <v>664.56</v>
      </c>
    </row>
    <row r="61" customFormat="false" ht="15" hidden="false" customHeight="true" outlineLevel="0" collapsed="false">
      <c r="A61" s="60" t="n">
        <v>44545</v>
      </c>
      <c r="B61" s="1" t="n">
        <v>8</v>
      </c>
      <c r="C61" s="165" t="n">
        <v>12</v>
      </c>
      <c r="D61" s="38" t="n">
        <v>-12</v>
      </c>
      <c r="E61" s="166" t="n">
        <f aca="false">IF(C61=0,"",D61/C61)</f>
        <v>-1</v>
      </c>
      <c r="F61" s="38" t="n">
        <v>-73.31</v>
      </c>
      <c r="G61" s="165" t="n">
        <v>652.56</v>
      </c>
    </row>
    <row r="62" customFormat="false" ht="15" hidden="false" customHeight="true" outlineLevel="0" collapsed="false">
      <c r="A62" s="60" t="n">
        <v>44546</v>
      </c>
      <c r="B62" s="1" t="n">
        <v>16</v>
      </c>
      <c r="C62" s="165" t="n">
        <v>32</v>
      </c>
      <c r="D62" s="38" t="n">
        <v>-4.16</v>
      </c>
      <c r="E62" s="166" t="n">
        <f aca="false">IF(C62=0,"",D62/C62)</f>
        <v>-0.13</v>
      </c>
      <c r="F62" s="38" t="n">
        <v>-77.47</v>
      </c>
      <c r="G62" s="165" t="n">
        <v>648.4</v>
      </c>
    </row>
    <row r="63" customFormat="false" ht="15" hidden="false" customHeight="true" outlineLevel="0" collapsed="false">
      <c r="A63" s="60" t="n">
        <v>44547</v>
      </c>
      <c r="B63" s="1" t="n">
        <v>8</v>
      </c>
      <c r="C63" s="165" t="n">
        <v>13.5</v>
      </c>
      <c r="D63" s="38" t="n">
        <v>-3.3</v>
      </c>
      <c r="E63" s="166" t="n">
        <f aca="false">IF(C63=0,"",D63/C63)</f>
        <v>-0.244444444444444</v>
      </c>
      <c r="F63" s="38" t="n">
        <v>-80.77</v>
      </c>
      <c r="G63" s="165" t="n">
        <v>645.1</v>
      </c>
    </row>
    <row r="64" customFormat="false" ht="15" hidden="false" customHeight="true" outlineLevel="0" collapsed="false">
      <c r="A64" s="60" t="n">
        <v>44548</v>
      </c>
      <c r="B64" s="1" t="n">
        <v>15</v>
      </c>
      <c r="C64" s="165" t="n">
        <v>29</v>
      </c>
      <c r="D64" s="36" t="n">
        <v>0.8</v>
      </c>
      <c r="E64" s="166" t="n">
        <f aca="false">IF(C64=0,"",D64/C64)</f>
        <v>0.0275862068965517</v>
      </c>
      <c r="F64" s="38" t="n">
        <v>-79.97</v>
      </c>
      <c r="G64" s="165" t="n">
        <v>645.9</v>
      </c>
    </row>
    <row r="65" customFormat="false" ht="15" hidden="false" customHeight="true" outlineLevel="0" collapsed="false">
      <c r="A65" s="60" t="n">
        <v>44549</v>
      </c>
      <c r="B65" s="1" t="n">
        <v>13</v>
      </c>
      <c r="C65" s="165" t="n">
        <v>22.5</v>
      </c>
      <c r="D65" s="36" t="n">
        <v>69.63</v>
      </c>
      <c r="E65" s="166" t="n">
        <f aca="false">IF(C65=0,"",D65/C65)</f>
        <v>3.09466666666667</v>
      </c>
      <c r="F65" s="38" t="n">
        <v>-10.34</v>
      </c>
      <c r="G65" s="165" t="n">
        <v>715.53</v>
      </c>
    </row>
    <row r="66" customFormat="false" ht="15" hidden="false" customHeight="true" outlineLevel="0" collapsed="false">
      <c r="A66" s="60" t="n">
        <v>44550</v>
      </c>
      <c r="B66" s="1" t="n">
        <v>14</v>
      </c>
      <c r="C66" s="165" t="n">
        <v>21.5</v>
      </c>
      <c r="D66" s="38" t="n">
        <v>-21.5</v>
      </c>
      <c r="E66" s="166" t="n">
        <f aca="false">IF(C66=0,"",D66/C66)</f>
        <v>-1</v>
      </c>
      <c r="F66" s="38" t="n">
        <v>-31.84</v>
      </c>
      <c r="G66" s="165" t="n">
        <v>694.03</v>
      </c>
    </row>
    <row r="67" customFormat="false" ht="15" hidden="false" customHeight="true" outlineLevel="0" collapsed="false">
      <c r="A67" s="60" t="n">
        <v>44551</v>
      </c>
      <c r="B67" s="1" t="n">
        <v>15</v>
      </c>
      <c r="C67" s="165" t="n">
        <v>26.5</v>
      </c>
      <c r="D67" s="36" t="n">
        <v>40</v>
      </c>
      <c r="E67" s="166" t="n">
        <f aca="false">IF(C67=0,"",D67/C67)</f>
        <v>1.50943396226415</v>
      </c>
      <c r="F67" s="36" t="n">
        <v>8.16</v>
      </c>
      <c r="G67" s="165" t="n">
        <v>734.03</v>
      </c>
    </row>
    <row r="68" customFormat="false" ht="15" hidden="false" customHeight="true" outlineLevel="0" collapsed="false">
      <c r="A68" s="60" t="n">
        <v>44552</v>
      </c>
      <c r="B68" s="1" t="n">
        <v>9</v>
      </c>
      <c r="C68" s="165" t="n">
        <v>17</v>
      </c>
      <c r="D68" s="38" t="n">
        <v>-3.5</v>
      </c>
      <c r="E68" s="166" t="n">
        <f aca="false">IF(C68=0,"",D68/C68)</f>
        <v>-0.205882352941176</v>
      </c>
      <c r="F68" s="36" t="n">
        <v>4.66</v>
      </c>
      <c r="G68" s="165" t="n">
        <v>730.53</v>
      </c>
    </row>
    <row r="69" customFormat="false" ht="15" hidden="false" customHeight="true" outlineLevel="0" collapsed="false">
      <c r="A69" s="60" t="n">
        <v>44553</v>
      </c>
      <c r="B69" s="1" t="n">
        <v>10</v>
      </c>
      <c r="C69" s="165" t="n">
        <v>17</v>
      </c>
      <c r="D69" s="36" t="n">
        <v>2.5</v>
      </c>
      <c r="E69" s="166" t="n">
        <f aca="false">IF(C69=0,"",D69/C69)</f>
        <v>0.147058823529412</v>
      </c>
      <c r="F69" s="36" t="n">
        <v>7.16</v>
      </c>
      <c r="G69" s="165" t="n">
        <v>733.03</v>
      </c>
    </row>
    <row r="70" customFormat="false" ht="15" hidden="false" customHeight="true" outlineLevel="0" collapsed="false">
      <c r="A70" s="60" t="n">
        <v>44554</v>
      </c>
      <c r="B70" s="1" t="n">
        <v>15</v>
      </c>
      <c r="C70" s="165" t="n">
        <v>23.5</v>
      </c>
      <c r="D70" s="38" t="n">
        <v>-23.5</v>
      </c>
      <c r="E70" s="166" t="n">
        <f aca="false">IF(C70=0,"",D70/C70)</f>
        <v>-1</v>
      </c>
      <c r="F70" s="38" t="n">
        <v>-16.34</v>
      </c>
      <c r="G70" s="165" t="n">
        <v>709.53</v>
      </c>
    </row>
    <row r="71" customFormat="false" ht="15" hidden="false" customHeight="true" outlineLevel="0" collapsed="false">
      <c r="A71" s="60" t="n">
        <v>44556</v>
      </c>
      <c r="B71" s="1" t="n">
        <v>14</v>
      </c>
      <c r="C71" s="165" t="n">
        <v>27</v>
      </c>
      <c r="D71" s="38" t="n">
        <v>-16.5</v>
      </c>
      <c r="E71" s="166" t="n">
        <f aca="false">IF(C71=0,"",D71/C71)</f>
        <v>-0.611111111111111</v>
      </c>
      <c r="F71" s="38" t="n">
        <v>-32.84</v>
      </c>
      <c r="G71" s="165" t="n">
        <v>693.03</v>
      </c>
    </row>
    <row r="72" customFormat="false" ht="15" hidden="false" customHeight="true" outlineLevel="0" collapsed="false">
      <c r="A72" s="60" t="n">
        <v>44557</v>
      </c>
      <c r="B72" s="1" t="n">
        <v>15</v>
      </c>
      <c r="C72" s="165" t="n">
        <v>30.5</v>
      </c>
      <c r="D72" s="36" t="n">
        <v>38</v>
      </c>
      <c r="E72" s="166" t="n">
        <f aca="false">IF(C72=0,"",D72/C72)</f>
        <v>1.24590163934426</v>
      </c>
      <c r="F72" s="36" t="n">
        <v>5.16</v>
      </c>
      <c r="G72" s="165" t="n">
        <v>731.03</v>
      </c>
    </row>
    <row r="73" customFormat="false" ht="15" hidden="false" customHeight="true" outlineLevel="0" collapsed="false">
      <c r="A73" s="60" t="n">
        <v>44558</v>
      </c>
      <c r="B73" s="1" t="n">
        <v>14</v>
      </c>
      <c r="C73" s="165" t="n">
        <v>25.5</v>
      </c>
      <c r="D73" s="38" t="n">
        <v>-5.25</v>
      </c>
      <c r="E73" s="166" t="n">
        <f aca="false">IF(C73=0,"",D73/C73)</f>
        <v>-0.205882352941176</v>
      </c>
      <c r="F73" s="38" t="n">
        <v>-0.09</v>
      </c>
      <c r="G73" s="165" t="n">
        <v>725.78</v>
      </c>
    </row>
    <row r="74" customFormat="false" ht="15" hidden="false" customHeight="true" outlineLevel="0" collapsed="false">
      <c r="A74" s="60" t="n">
        <v>44559</v>
      </c>
      <c r="B74" s="1" t="n">
        <v>19</v>
      </c>
      <c r="C74" s="165" t="n">
        <v>36</v>
      </c>
      <c r="D74" s="36" t="n">
        <v>58.4</v>
      </c>
      <c r="E74" s="166" t="n">
        <f aca="false">IF(C74=0,"",D74/C74)</f>
        <v>1.62222222222222</v>
      </c>
      <c r="F74" s="36" t="n">
        <v>58.31</v>
      </c>
      <c r="G74" s="165" t="n">
        <v>784.18</v>
      </c>
    </row>
    <row r="75" customFormat="false" ht="15" hidden="false" customHeight="true" outlineLevel="0" collapsed="false">
      <c r="A75" s="60" t="n">
        <v>44560</v>
      </c>
      <c r="B75" s="1" t="n">
        <v>18</v>
      </c>
      <c r="C75" s="165" t="n">
        <v>33</v>
      </c>
      <c r="D75" s="38" t="n">
        <v>-18</v>
      </c>
      <c r="E75" s="166" t="n">
        <f aca="false">IF(C75=0,"",D75/C75)</f>
        <v>-0.545454545454545</v>
      </c>
      <c r="F75" s="36" t="n">
        <v>40.31</v>
      </c>
      <c r="G75" s="165" t="n">
        <v>766.18</v>
      </c>
    </row>
    <row r="76" customFormat="false" ht="15" hidden="false" customHeight="true" outlineLevel="0" collapsed="false">
      <c r="A76" s="60" t="n">
        <v>44561</v>
      </c>
      <c r="B76" s="1" t="n">
        <v>9</v>
      </c>
      <c r="C76" s="165" t="n">
        <v>19.5</v>
      </c>
      <c r="D76" s="38" t="n">
        <v>-3.5</v>
      </c>
      <c r="E76" s="166" t="n">
        <f aca="false">IF(C76=0,"",D76/C76)</f>
        <v>-0.17948717948718</v>
      </c>
      <c r="F76" s="36" t="n">
        <v>36.81</v>
      </c>
      <c r="G76" s="165" t="n">
        <v>762.68</v>
      </c>
    </row>
    <row r="77" customFormat="false" ht="15" hidden="false" customHeight="true" outlineLevel="0" collapsed="false">
      <c r="A77" s="63" t="s">
        <v>1631</v>
      </c>
      <c r="B77" s="63" t="n">
        <f aca="false">SUM(B47:B76)</f>
        <v>393</v>
      </c>
      <c r="C77" s="167" t="n">
        <f aca="false">SUM(C47:C76)</f>
        <v>701.5</v>
      </c>
      <c r="D77" s="148" t="n">
        <f aca="false">SUM(D47:D76)</f>
        <v>147.77</v>
      </c>
      <c r="E77" s="168" t="n">
        <f aca="false">IF(C77=0,"",D77/C77)</f>
        <v>0.210648610121169</v>
      </c>
      <c r="F77" s="148" t="n">
        <v>36.81</v>
      </c>
      <c r="G77" s="167" t="n">
        <v>762.68</v>
      </c>
    </row>
    <row r="78" customFormat="false" ht="15" hidden="false" customHeight="true" outlineLevel="0" collapsed="false">
      <c r="A78" s="60" t="n">
        <v>44562</v>
      </c>
      <c r="B78" s="1" t="n">
        <v>20</v>
      </c>
      <c r="C78" s="165" t="n">
        <v>42</v>
      </c>
      <c r="D78" s="36" t="n">
        <v>60.95</v>
      </c>
      <c r="E78" s="166" t="n">
        <f aca="false">IF(C78=0,"",D78/C78)</f>
        <v>1.45119047619048</v>
      </c>
      <c r="F78" s="36" t="n">
        <v>97.76</v>
      </c>
      <c r="G78" s="165" t="n">
        <v>823.63</v>
      </c>
    </row>
    <row r="79" customFormat="false" ht="15" hidden="false" customHeight="true" outlineLevel="0" collapsed="false">
      <c r="A79" s="60" t="n">
        <v>44563</v>
      </c>
      <c r="B79" s="1" t="n">
        <v>14</v>
      </c>
      <c r="C79" s="165" t="n">
        <v>31.5</v>
      </c>
      <c r="D79" s="38" t="n">
        <v>-5.4</v>
      </c>
      <c r="E79" s="166" t="n">
        <f aca="false">IF(C79=0,"",D79/C79)</f>
        <v>-0.171428571428571</v>
      </c>
      <c r="F79" s="36" t="n">
        <v>92.36</v>
      </c>
      <c r="G79" s="165" t="n">
        <v>818.23</v>
      </c>
    </row>
    <row r="80" customFormat="false" ht="15" hidden="false" customHeight="true" outlineLevel="0" collapsed="false">
      <c r="A80" s="60" t="n">
        <v>44564</v>
      </c>
      <c r="B80" s="1" t="n">
        <v>15</v>
      </c>
      <c r="C80" s="165" t="n">
        <v>34.5</v>
      </c>
      <c r="D80" s="36" t="n">
        <v>35.55</v>
      </c>
      <c r="E80" s="166" t="n">
        <f aca="false">IF(C80=0,"",D80/C80)</f>
        <v>1.0304347826087</v>
      </c>
      <c r="F80" s="36" t="n">
        <v>127.91</v>
      </c>
      <c r="G80" s="165" t="n">
        <v>853.78</v>
      </c>
    </row>
    <row r="81" customFormat="false" ht="15" hidden="false" customHeight="true" outlineLevel="0" collapsed="false">
      <c r="A81" s="60" t="n">
        <v>44565</v>
      </c>
      <c r="B81" s="1" t="n">
        <v>20</v>
      </c>
      <c r="C81" s="165" t="n">
        <v>44</v>
      </c>
      <c r="D81" s="36" t="n">
        <v>47.26</v>
      </c>
      <c r="E81" s="166" t="n">
        <f aca="false">IF(C81=0,"",D81/C81)</f>
        <v>1.07409090909091</v>
      </c>
      <c r="F81" s="36" t="n">
        <v>175.17</v>
      </c>
      <c r="G81" s="165" t="n">
        <v>901.04</v>
      </c>
    </row>
    <row r="82" customFormat="false" ht="15" hidden="false" customHeight="true" outlineLevel="0" collapsed="false">
      <c r="A82" s="60" t="n">
        <v>44566</v>
      </c>
      <c r="B82" s="1" t="n">
        <v>12</v>
      </c>
      <c r="C82" s="165" t="n">
        <v>29.5</v>
      </c>
      <c r="D82" s="36" t="n">
        <v>25.2</v>
      </c>
      <c r="E82" s="166" t="n">
        <f aca="false">IF(C82=0,"",D82/C82)</f>
        <v>0.854237288135593</v>
      </c>
      <c r="F82" s="36" t="n">
        <v>200.37</v>
      </c>
      <c r="G82" s="165" t="n">
        <v>926.24</v>
      </c>
    </row>
    <row r="83" customFormat="false" ht="15" hidden="false" customHeight="true" outlineLevel="0" collapsed="false">
      <c r="A83" s="60" t="n">
        <v>44567</v>
      </c>
      <c r="B83" s="1" t="n">
        <v>22</v>
      </c>
      <c r="C83" s="165" t="n">
        <v>42</v>
      </c>
      <c r="D83" s="38" t="n">
        <v>-3.1</v>
      </c>
      <c r="E83" s="166" t="n">
        <f aca="false">IF(C83=0,"",D83/C83)</f>
        <v>-0.0738095238095238</v>
      </c>
      <c r="F83" s="36" t="n">
        <v>197.27</v>
      </c>
      <c r="G83" s="165" t="n">
        <v>923.14</v>
      </c>
    </row>
    <row r="84" customFormat="false" ht="15" hidden="false" customHeight="true" outlineLevel="0" collapsed="false">
      <c r="A84" s="60" t="n">
        <v>44568</v>
      </c>
      <c r="B84" s="1" t="n">
        <v>9</v>
      </c>
      <c r="C84" s="165" t="n">
        <v>21.5</v>
      </c>
      <c r="D84" s="38" t="n">
        <v>-10.25</v>
      </c>
      <c r="E84" s="166" t="n">
        <f aca="false">IF(C84=0,"",D84/C84)</f>
        <v>-0.476744186046512</v>
      </c>
      <c r="F84" s="36" t="n">
        <v>187.02</v>
      </c>
      <c r="G84" s="165" t="n">
        <v>912.89</v>
      </c>
    </row>
    <row r="85" customFormat="false" ht="15" hidden="false" customHeight="true" outlineLevel="0" collapsed="false">
      <c r="A85" s="60" t="n">
        <v>44569</v>
      </c>
      <c r="B85" s="1" t="n">
        <v>20</v>
      </c>
      <c r="C85" s="165" t="n">
        <v>39.5</v>
      </c>
      <c r="D85" s="38" t="n">
        <v>-7.5</v>
      </c>
      <c r="E85" s="166" t="n">
        <f aca="false">IF(C85=0,"",D85/C85)</f>
        <v>-0.189873417721519</v>
      </c>
      <c r="F85" s="36" t="n">
        <v>179.52</v>
      </c>
      <c r="G85" s="165" t="n">
        <v>905.39</v>
      </c>
    </row>
    <row r="86" customFormat="false" ht="15" hidden="false" customHeight="true" outlineLevel="0" collapsed="false">
      <c r="A86" s="60" t="n">
        <v>44570</v>
      </c>
      <c r="B86" s="1" t="n">
        <v>14</v>
      </c>
      <c r="C86" s="165" t="n">
        <v>26</v>
      </c>
      <c r="D86" s="36" t="n">
        <v>29.98</v>
      </c>
      <c r="E86" s="166" t="n">
        <f aca="false">IF(C86=0,"",D86/C86)</f>
        <v>1.15307692307692</v>
      </c>
      <c r="F86" s="36" t="n">
        <v>209.5</v>
      </c>
      <c r="G86" s="165" t="n">
        <v>935.37</v>
      </c>
    </row>
    <row r="87" customFormat="false" ht="15" hidden="false" customHeight="true" outlineLevel="0" collapsed="false">
      <c r="A87" s="60" t="n">
        <v>44571</v>
      </c>
      <c r="B87" s="1" t="n">
        <v>18</v>
      </c>
      <c r="C87" s="165" t="n">
        <v>39</v>
      </c>
      <c r="D87" s="36" t="n">
        <v>5.63</v>
      </c>
      <c r="E87" s="166" t="n">
        <f aca="false">IF(C87=0,"",D87/C87)</f>
        <v>0.144358974358974</v>
      </c>
      <c r="F87" s="36" t="n">
        <v>215.13</v>
      </c>
      <c r="G87" s="165" t="n">
        <v>941</v>
      </c>
    </row>
    <row r="88" customFormat="false" ht="15" hidden="false" customHeight="true" outlineLevel="0" collapsed="false">
      <c r="A88" s="60" t="n">
        <v>44572</v>
      </c>
      <c r="B88" s="1" t="n">
        <v>15</v>
      </c>
      <c r="C88" s="165" t="n">
        <v>29</v>
      </c>
      <c r="D88" s="36" t="n">
        <v>5.75</v>
      </c>
      <c r="E88" s="166" t="n">
        <f aca="false">IF(C88=0,"",D88/C88)</f>
        <v>0.198275862068966</v>
      </c>
      <c r="F88" s="36" t="n">
        <v>220.88</v>
      </c>
      <c r="G88" s="165" t="n">
        <v>946.75</v>
      </c>
    </row>
    <row r="89" customFormat="false" ht="15" hidden="false" customHeight="true" outlineLevel="0" collapsed="false">
      <c r="A89" s="60" t="n">
        <v>44573</v>
      </c>
      <c r="B89" s="1" t="n">
        <v>15</v>
      </c>
      <c r="C89" s="165" t="n">
        <v>33</v>
      </c>
      <c r="D89" s="38" t="n">
        <v>-18.3</v>
      </c>
      <c r="E89" s="166" t="n">
        <f aca="false">IF(C89=0,"",D89/C89)</f>
        <v>-0.554545454545455</v>
      </c>
      <c r="F89" s="36" t="n">
        <v>202.58</v>
      </c>
      <c r="G89" s="165" t="n">
        <v>928.45</v>
      </c>
    </row>
    <row r="90" customFormat="false" ht="15" hidden="false" customHeight="true" outlineLevel="0" collapsed="false">
      <c r="A90" s="60" t="n">
        <v>44574</v>
      </c>
      <c r="B90" s="1" t="n">
        <v>24</v>
      </c>
      <c r="C90" s="165" t="n">
        <v>54.5</v>
      </c>
      <c r="D90" s="36" t="n">
        <v>8.55</v>
      </c>
      <c r="E90" s="166" t="n">
        <f aca="false">IF(C90=0,"",D90/C90)</f>
        <v>0.156880733944954</v>
      </c>
      <c r="F90" s="36" t="n">
        <v>211.13</v>
      </c>
      <c r="G90" s="165" t="n">
        <v>937</v>
      </c>
    </row>
    <row r="91" customFormat="false" ht="15" hidden="false" customHeight="true" outlineLevel="0" collapsed="false">
      <c r="A91" s="60" t="n">
        <v>44575</v>
      </c>
      <c r="B91" s="1" t="n">
        <v>14</v>
      </c>
      <c r="C91" s="165" t="n">
        <v>27.5</v>
      </c>
      <c r="D91" s="38" t="n">
        <v>-27.5</v>
      </c>
      <c r="E91" s="166" t="n">
        <f aca="false">IF(C91=0,"",D91/C91)</f>
        <v>-1</v>
      </c>
      <c r="F91" s="36" t="n">
        <v>183.63</v>
      </c>
      <c r="G91" s="165" t="n">
        <v>909.5</v>
      </c>
    </row>
    <row r="92" customFormat="false" ht="15" hidden="false" customHeight="true" outlineLevel="0" collapsed="false">
      <c r="A92" s="60" t="n">
        <v>44576</v>
      </c>
      <c r="B92" s="1" t="n">
        <v>20</v>
      </c>
      <c r="C92" s="165" t="n">
        <v>41</v>
      </c>
      <c r="D92" s="38" t="n">
        <v>-41</v>
      </c>
      <c r="E92" s="166" t="n">
        <f aca="false">IF(C92=0,"",D92/C92)</f>
        <v>-1</v>
      </c>
      <c r="F92" s="36" t="n">
        <v>142.63</v>
      </c>
      <c r="G92" s="165" t="n">
        <v>868.5</v>
      </c>
    </row>
    <row r="93" customFormat="false" ht="15" hidden="false" customHeight="true" outlineLevel="0" collapsed="false">
      <c r="A93" s="60" t="n">
        <v>44577</v>
      </c>
      <c r="B93" s="1" t="n">
        <v>21</v>
      </c>
      <c r="C93" s="165" t="n">
        <v>54.5</v>
      </c>
      <c r="D93" s="36" t="n">
        <v>9.75</v>
      </c>
      <c r="E93" s="166" t="n">
        <f aca="false">IF(C93=0,"",D93/C93)</f>
        <v>0.178899082568807</v>
      </c>
      <c r="F93" s="36" t="n">
        <v>152.38</v>
      </c>
      <c r="G93" s="165" t="n">
        <v>878.25</v>
      </c>
    </row>
    <row r="94" customFormat="false" ht="15" hidden="false" customHeight="true" outlineLevel="0" collapsed="false">
      <c r="A94" s="60" t="n">
        <v>44578</v>
      </c>
      <c r="B94" s="1" t="n">
        <v>12</v>
      </c>
      <c r="C94" s="165" t="n">
        <v>24</v>
      </c>
      <c r="D94" s="36" t="n">
        <v>3.99</v>
      </c>
      <c r="E94" s="166" t="n">
        <f aca="false">IF(C94=0,"",D94/C94)</f>
        <v>0.16625</v>
      </c>
      <c r="F94" s="36" t="n">
        <v>156.37</v>
      </c>
      <c r="G94" s="165" t="n">
        <v>882.24</v>
      </c>
    </row>
    <row r="95" customFormat="false" ht="15" hidden="false" customHeight="true" outlineLevel="0" collapsed="false">
      <c r="A95" s="60" t="n">
        <v>44579</v>
      </c>
      <c r="B95" s="1" t="n">
        <v>24</v>
      </c>
      <c r="C95" s="165" t="n">
        <v>56.5</v>
      </c>
      <c r="D95" s="36" t="n">
        <v>11.71</v>
      </c>
      <c r="E95" s="166" t="n">
        <f aca="false">IF(C95=0,"",D95/C95)</f>
        <v>0.207256637168142</v>
      </c>
      <c r="F95" s="36" t="n">
        <v>168.08</v>
      </c>
      <c r="G95" s="165" t="n">
        <v>893.95</v>
      </c>
    </row>
    <row r="96" customFormat="false" ht="15" hidden="false" customHeight="true" outlineLevel="0" collapsed="false">
      <c r="A96" s="60" t="n">
        <v>44580</v>
      </c>
      <c r="B96" s="1" t="n">
        <v>7</v>
      </c>
      <c r="C96" s="165" t="n">
        <v>14</v>
      </c>
      <c r="D96" s="38" t="n">
        <v>-14</v>
      </c>
      <c r="E96" s="166" t="n">
        <f aca="false">IF(C96=0,"",D96/C96)</f>
        <v>-1</v>
      </c>
      <c r="F96" s="36" t="n">
        <v>154.08</v>
      </c>
      <c r="G96" s="165" t="n">
        <v>879.95</v>
      </c>
    </row>
    <row r="97" customFormat="false" ht="15" hidden="false" customHeight="true" outlineLevel="0" collapsed="false">
      <c r="A97" s="60" t="n">
        <v>44581</v>
      </c>
      <c r="B97" s="1" t="n">
        <v>25</v>
      </c>
      <c r="C97" s="165" t="n">
        <v>57</v>
      </c>
      <c r="D97" s="38" t="n">
        <v>-14.6</v>
      </c>
      <c r="E97" s="166" t="n">
        <f aca="false">IF(C97=0,"",D97/C97)</f>
        <v>-0.256140350877193</v>
      </c>
      <c r="F97" s="36" t="n">
        <v>139.48</v>
      </c>
      <c r="G97" s="165" t="n">
        <v>865.35</v>
      </c>
    </row>
    <row r="98" customFormat="false" ht="15" hidden="false" customHeight="true" outlineLevel="0" collapsed="false">
      <c r="A98" s="60" t="n">
        <v>44582</v>
      </c>
      <c r="B98" s="1" t="n">
        <v>10</v>
      </c>
      <c r="C98" s="165" t="n">
        <v>21.5</v>
      </c>
      <c r="D98" s="38" t="n">
        <v>-9.95</v>
      </c>
      <c r="E98" s="166" t="n">
        <f aca="false">IF(C98=0,"",D98/C98)</f>
        <v>-0.462790697674419</v>
      </c>
      <c r="F98" s="36" t="n">
        <v>129.53</v>
      </c>
      <c r="G98" s="165" t="n">
        <v>855.4</v>
      </c>
    </row>
    <row r="99" customFormat="false" ht="15" hidden="false" customHeight="true" outlineLevel="0" collapsed="false">
      <c r="A99" s="60" t="n">
        <v>44583</v>
      </c>
      <c r="B99" s="1" t="n">
        <v>20</v>
      </c>
      <c r="C99" s="165" t="n">
        <v>42</v>
      </c>
      <c r="D99" s="38" t="n">
        <v>-6.75</v>
      </c>
      <c r="E99" s="166" t="n">
        <f aca="false">IF(C99=0,"",D99/C99)</f>
        <v>-0.160714285714286</v>
      </c>
      <c r="F99" s="36" t="n">
        <v>122.78</v>
      </c>
      <c r="G99" s="165" t="n">
        <v>848.65</v>
      </c>
    </row>
    <row r="100" customFormat="false" ht="15" hidden="false" customHeight="true" outlineLevel="0" collapsed="false">
      <c r="A100" s="60" t="n">
        <v>44584</v>
      </c>
      <c r="B100" s="1" t="n">
        <v>8</v>
      </c>
      <c r="C100" s="165" t="n">
        <v>19.5</v>
      </c>
      <c r="D100" s="36" t="n">
        <v>24.73</v>
      </c>
      <c r="E100" s="166" t="n">
        <f aca="false">IF(C100=0,"",D100/C100)</f>
        <v>1.26820512820513</v>
      </c>
      <c r="F100" s="36" t="n">
        <v>147.51</v>
      </c>
      <c r="G100" s="165" t="n">
        <v>873.38</v>
      </c>
    </row>
    <row r="101" customFormat="false" ht="15" hidden="false" customHeight="true" outlineLevel="0" collapsed="false">
      <c r="A101" s="60" t="n">
        <v>44585</v>
      </c>
      <c r="B101" s="1" t="n">
        <v>19</v>
      </c>
      <c r="C101" s="165" t="n">
        <v>44</v>
      </c>
      <c r="D101" s="38" t="n">
        <v>-22.25</v>
      </c>
      <c r="E101" s="166" t="n">
        <f aca="false">IF(C101=0,"",D101/C101)</f>
        <v>-0.505681818181818</v>
      </c>
      <c r="F101" s="36" t="n">
        <v>125.26</v>
      </c>
      <c r="G101" s="165" t="n">
        <v>851.13</v>
      </c>
    </row>
    <row r="102" customFormat="false" ht="15" hidden="false" customHeight="true" outlineLevel="0" collapsed="false">
      <c r="A102" s="60" t="n">
        <v>44586</v>
      </c>
      <c r="B102" s="1" t="n">
        <v>9</v>
      </c>
      <c r="C102" s="165" t="n">
        <v>17</v>
      </c>
      <c r="D102" s="38" t="n">
        <v>-4.5</v>
      </c>
      <c r="E102" s="166" t="n">
        <f aca="false">IF(C102=0,"",D102/C102)</f>
        <v>-0.264705882352941</v>
      </c>
      <c r="F102" s="36" t="n">
        <v>120.76</v>
      </c>
      <c r="G102" s="165" t="n">
        <v>846.63</v>
      </c>
    </row>
    <row r="103" customFormat="false" ht="15" hidden="false" customHeight="true" outlineLevel="0" collapsed="false">
      <c r="A103" s="60" t="n">
        <v>44587</v>
      </c>
      <c r="B103" s="1" t="n">
        <v>16</v>
      </c>
      <c r="C103" s="165" t="n">
        <v>34.5</v>
      </c>
      <c r="D103" s="38" t="n">
        <v>-9.87</v>
      </c>
      <c r="E103" s="166" t="n">
        <f aca="false">IF(C103=0,"",D103/C103)</f>
        <v>-0.286086956521739</v>
      </c>
      <c r="F103" s="36" t="n">
        <v>110.89</v>
      </c>
      <c r="G103" s="165" t="n">
        <v>836.76</v>
      </c>
    </row>
    <row r="104" customFormat="false" ht="15" hidden="false" customHeight="true" outlineLevel="0" collapsed="false">
      <c r="A104" s="60" t="n">
        <v>44588</v>
      </c>
      <c r="B104" s="1" t="n">
        <v>18</v>
      </c>
      <c r="C104" s="165" t="n">
        <v>40</v>
      </c>
      <c r="D104" s="36" t="n">
        <v>30.25</v>
      </c>
      <c r="E104" s="166" t="n">
        <f aca="false">IF(C104=0,"",D104/C104)</f>
        <v>0.75625</v>
      </c>
      <c r="F104" s="36" t="n">
        <v>141.14</v>
      </c>
      <c r="G104" s="165" t="n">
        <v>867.01</v>
      </c>
    </row>
    <row r="105" customFormat="false" ht="15" hidden="false" customHeight="true" outlineLevel="0" collapsed="false">
      <c r="A105" s="60" t="n">
        <v>44589</v>
      </c>
      <c r="B105" s="1" t="n">
        <v>8</v>
      </c>
      <c r="C105" s="165" t="n">
        <v>16</v>
      </c>
      <c r="D105" s="36" t="n">
        <v>6.75</v>
      </c>
      <c r="E105" s="166" t="n">
        <f aca="false">IF(C105=0,"",D105/C105)</f>
        <v>0.421875</v>
      </c>
      <c r="F105" s="36" t="n">
        <v>147.89</v>
      </c>
      <c r="G105" s="165" t="n">
        <v>873.76</v>
      </c>
    </row>
    <row r="106" customFormat="false" ht="15" hidden="false" customHeight="true" outlineLevel="0" collapsed="false">
      <c r="A106" s="60" t="n">
        <v>44590</v>
      </c>
      <c r="B106" s="1" t="n">
        <v>18</v>
      </c>
      <c r="C106" s="165" t="n">
        <v>39.5</v>
      </c>
      <c r="D106" s="38" t="n">
        <v>-17.75</v>
      </c>
      <c r="E106" s="166" t="n">
        <f aca="false">IF(C106=0,"",D106/C106)</f>
        <v>-0.449367088607595</v>
      </c>
      <c r="F106" s="36" t="n">
        <v>130.14</v>
      </c>
      <c r="G106" s="165" t="n">
        <v>856.01</v>
      </c>
    </row>
    <row r="107" customFormat="false" ht="15" hidden="false" customHeight="true" outlineLevel="0" collapsed="false">
      <c r="A107" s="60" t="n">
        <v>44591</v>
      </c>
      <c r="B107" s="1" t="n">
        <v>15</v>
      </c>
      <c r="C107" s="165" t="n">
        <v>36.5</v>
      </c>
      <c r="D107" s="36" t="n">
        <v>1.28</v>
      </c>
      <c r="E107" s="166" t="n">
        <f aca="false">IF(C107=0,"",D107/C107)</f>
        <v>0.0350684931506849</v>
      </c>
      <c r="F107" s="36" t="n">
        <v>131.42</v>
      </c>
      <c r="G107" s="165" t="n">
        <v>857.29</v>
      </c>
    </row>
    <row r="108" customFormat="false" ht="15" hidden="false" customHeight="true" outlineLevel="0" collapsed="false">
      <c r="A108" s="60" t="n">
        <v>44592</v>
      </c>
      <c r="B108" s="1" t="n">
        <v>15</v>
      </c>
      <c r="C108" s="165" t="n">
        <v>31</v>
      </c>
      <c r="D108" s="38" t="n">
        <v>-24.5</v>
      </c>
      <c r="E108" s="166" t="n">
        <f aca="false">IF(C108=0,"",D108/C108)</f>
        <v>-0.790322580645161</v>
      </c>
      <c r="F108" s="36" t="n">
        <v>106.92</v>
      </c>
      <c r="G108" s="165" t="n">
        <v>832.79</v>
      </c>
    </row>
    <row r="109" customFormat="false" ht="15" hidden="false" customHeight="true" outlineLevel="0" collapsed="false">
      <c r="A109" s="63" t="s">
        <v>1632</v>
      </c>
      <c r="B109" s="63" t="n">
        <f aca="false">SUM(B78:B108)</f>
        <v>497</v>
      </c>
      <c r="C109" s="167" t="n">
        <f aca="false">SUM(C78:C108)</f>
        <v>1082</v>
      </c>
      <c r="D109" s="148" t="n">
        <f aca="false">SUM(D78:D108)</f>
        <v>70.11</v>
      </c>
      <c r="E109" s="168" t="n">
        <f aca="false">IF(C109=0,"",D109/C109)</f>
        <v>0.0647966728280961</v>
      </c>
      <c r="F109" s="148" t="n">
        <v>106.92</v>
      </c>
      <c r="G109" s="167" t="n">
        <v>832.79</v>
      </c>
    </row>
    <row r="110" customFormat="false" ht="15" hidden="false" customHeight="true" outlineLevel="0" collapsed="false">
      <c r="A110" s="60" t="n">
        <v>44593</v>
      </c>
      <c r="B110" s="1" t="n">
        <v>13</v>
      </c>
      <c r="C110" s="165" t="n">
        <v>31</v>
      </c>
      <c r="D110" s="38" t="n">
        <v>-8.2</v>
      </c>
      <c r="E110" s="166" t="n">
        <f aca="false">IF(C110=0,"",D110/C110)</f>
        <v>-0.264516129032258</v>
      </c>
      <c r="F110" s="36" t="n">
        <v>98.72</v>
      </c>
      <c r="G110" s="165" t="n">
        <v>824.59</v>
      </c>
    </row>
    <row r="111" customFormat="false" ht="15" hidden="false" customHeight="true" outlineLevel="0" collapsed="false">
      <c r="A111" s="60" t="n">
        <v>44594</v>
      </c>
      <c r="B111" s="1" t="n">
        <v>15</v>
      </c>
      <c r="C111" s="165" t="n">
        <v>36</v>
      </c>
      <c r="D111" s="36" t="n">
        <v>30.75</v>
      </c>
      <c r="E111" s="166" t="n">
        <f aca="false">IF(C111=0,"",D111/C111)</f>
        <v>0.854166666666667</v>
      </c>
      <c r="F111" s="36" t="n">
        <v>129.47</v>
      </c>
      <c r="G111" s="165" t="n">
        <v>855.34</v>
      </c>
    </row>
    <row r="112" customFormat="false" ht="15" hidden="false" customHeight="true" outlineLevel="0" collapsed="false">
      <c r="A112" s="60" t="n">
        <v>44595</v>
      </c>
      <c r="B112" s="1" t="n">
        <v>15</v>
      </c>
      <c r="C112" s="165" t="n">
        <v>28.5</v>
      </c>
      <c r="D112" s="36" t="n">
        <v>1.5</v>
      </c>
      <c r="E112" s="166" t="n">
        <f aca="false">IF(C112=0,"",D112/C112)</f>
        <v>0.0526315789473684</v>
      </c>
      <c r="F112" s="36" t="n">
        <v>130.97</v>
      </c>
      <c r="G112" s="165" t="n">
        <v>856.84</v>
      </c>
    </row>
    <row r="113" customFormat="false" ht="15" hidden="false" customHeight="true" outlineLevel="0" collapsed="false">
      <c r="A113" s="60" t="n">
        <v>44596</v>
      </c>
      <c r="B113" s="1" t="n">
        <v>12</v>
      </c>
      <c r="C113" s="165" t="n">
        <v>25</v>
      </c>
      <c r="D113" s="38" t="n">
        <v>-6.1</v>
      </c>
      <c r="E113" s="166" t="n">
        <f aca="false">IF(C113=0,"",D113/C113)</f>
        <v>-0.244</v>
      </c>
      <c r="F113" s="36" t="n">
        <v>124.87</v>
      </c>
      <c r="G113" s="165" t="n">
        <v>850.74</v>
      </c>
    </row>
    <row r="114" customFormat="false" ht="15" hidden="false" customHeight="true" outlineLevel="0" collapsed="false">
      <c r="A114" s="60" t="n">
        <v>44597</v>
      </c>
      <c r="B114" s="1" t="n">
        <v>21</v>
      </c>
      <c r="C114" s="165" t="n">
        <v>47</v>
      </c>
      <c r="D114" s="36" t="n">
        <v>4.81</v>
      </c>
      <c r="E114" s="166" t="n">
        <f aca="false">IF(C114=0,"",D114/C114)</f>
        <v>0.102340425531915</v>
      </c>
      <c r="F114" s="36" t="n">
        <v>129.68</v>
      </c>
      <c r="G114" s="165" t="n">
        <v>855.55</v>
      </c>
    </row>
    <row r="115" customFormat="false" ht="15" hidden="false" customHeight="true" outlineLevel="0" collapsed="false">
      <c r="A115" s="60" t="n">
        <v>44598</v>
      </c>
      <c r="B115" s="1" t="n">
        <v>15</v>
      </c>
      <c r="C115" s="165" t="n">
        <v>28.5</v>
      </c>
      <c r="D115" s="38" t="n">
        <v>-9.07</v>
      </c>
      <c r="E115" s="166" t="n">
        <f aca="false">IF(C115=0,"",D115/C115)</f>
        <v>-0.318245614035088</v>
      </c>
      <c r="F115" s="36" t="n">
        <v>120.61</v>
      </c>
      <c r="G115" s="165" t="n">
        <v>846.48</v>
      </c>
    </row>
    <row r="116" customFormat="false" ht="15" hidden="false" customHeight="true" outlineLevel="0" collapsed="false">
      <c r="A116" s="60" t="n">
        <v>44599</v>
      </c>
      <c r="B116" s="1" t="n">
        <v>17</v>
      </c>
      <c r="C116" s="165" t="n">
        <v>32.5</v>
      </c>
      <c r="D116" s="36" t="n">
        <v>13.4</v>
      </c>
      <c r="E116" s="166" t="n">
        <f aca="false">IF(C116=0,"",D116/C116)</f>
        <v>0.412307692307692</v>
      </c>
      <c r="F116" s="36" t="n">
        <v>134.01</v>
      </c>
      <c r="G116" s="165" t="n">
        <v>859.88</v>
      </c>
    </row>
    <row r="117" customFormat="false" ht="15" hidden="false" customHeight="true" outlineLevel="0" collapsed="false">
      <c r="A117" s="60" t="n">
        <v>44600</v>
      </c>
      <c r="B117" s="1" t="n">
        <v>12</v>
      </c>
      <c r="C117" s="165" t="n">
        <v>22</v>
      </c>
      <c r="D117" s="36" t="n">
        <v>15.99</v>
      </c>
      <c r="E117" s="166" t="n">
        <f aca="false">IF(C117=0,"",D117/C117)</f>
        <v>0.726818181818182</v>
      </c>
      <c r="F117" s="36" t="n">
        <v>150</v>
      </c>
      <c r="G117" s="165" t="n">
        <v>875.87</v>
      </c>
    </row>
    <row r="118" customFormat="false" ht="15" hidden="false" customHeight="true" outlineLevel="0" collapsed="false">
      <c r="A118" s="60" t="n">
        <v>44601</v>
      </c>
      <c r="B118" s="1" t="n">
        <v>24</v>
      </c>
      <c r="C118" s="165" t="n">
        <v>49</v>
      </c>
      <c r="D118" s="38" t="n">
        <v>-13.6</v>
      </c>
      <c r="E118" s="166" t="n">
        <f aca="false">IF(C118=0,"",D118/C118)</f>
        <v>-0.277551020408163</v>
      </c>
      <c r="F118" s="36" t="n">
        <v>136.4</v>
      </c>
      <c r="G118" s="165" t="n">
        <v>862.27</v>
      </c>
    </row>
    <row r="119" customFormat="false" ht="15" hidden="false" customHeight="true" outlineLevel="0" collapsed="false">
      <c r="A119" s="60" t="n">
        <v>44602</v>
      </c>
      <c r="B119" s="1" t="n">
        <v>12</v>
      </c>
      <c r="C119" s="165" t="n">
        <v>24</v>
      </c>
      <c r="D119" s="38" t="n">
        <v>-9.75</v>
      </c>
      <c r="E119" s="166" t="n">
        <f aca="false">IF(C119=0,"",D119/C119)</f>
        <v>-0.40625</v>
      </c>
      <c r="F119" s="36" t="n">
        <v>126.65</v>
      </c>
      <c r="G119" s="165" t="n">
        <v>852.52</v>
      </c>
    </row>
    <row r="120" customFormat="false" ht="15" hidden="false" customHeight="true" outlineLevel="0" collapsed="false">
      <c r="A120" s="60" t="n">
        <v>44603</v>
      </c>
      <c r="B120" s="1" t="n">
        <v>19</v>
      </c>
      <c r="C120" s="165" t="n">
        <v>40</v>
      </c>
      <c r="D120" s="38" t="n">
        <v>-2.7</v>
      </c>
      <c r="E120" s="166" t="n">
        <f aca="false">IF(C120=0,"",D120/C120)</f>
        <v>-0.0675</v>
      </c>
      <c r="F120" s="36" t="n">
        <v>123.95</v>
      </c>
      <c r="G120" s="165" t="n">
        <v>849.82</v>
      </c>
    </row>
    <row r="121" customFormat="false" ht="15" hidden="false" customHeight="true" outlineLevel="0" collapsed="false">
      <c r="A121" s="60" t="n">
        <v>44604</v>
      </c>
      <c r="B121" s="1" t="n">
        <v>17</v>
      </c>
      <c r="C121" s="165" t="n">
        <v>33</v>
      </c>
      <c r="D121" s="38" t="n">
        <v>-10</v>
      </c>
      <c r="E121" s="166" t="n">
        <f aca="false">IF(C121=0,"",D121/C121)</f>
        <v>-0.303030303030303</v>
      </c>
      <c r="F121" s="36" t="n">
        <v>113.95</v>
      </c>
      <c r="G121" s="165" t="n">
        <v>839.82</v>
      </c>
    </row>
    <row r="122" customFormat="false" ht="15" hidden="false" customHeight="true" outlineLevel="0" collapsed="false">
      <c r="A122" s="60" t="n">
        <v>44605</v>
      </c>
      <c r="B122" s="1" t="n">
        <v>23</v>
      </c>
      <c r="C122" s="165" t="n">
        <v>54</v>
      </c>
      <c r="D122" s="36" t="n">
        <v>5.6</v>
      </c>
      <c r="E122" s="166" t="n">
        <f aca="false">IF(C122=0,"",D122/C122)</f>
        <v>0.103703703703704</v>
      </c>
      <c r="F122" s="36" t="n">
        <v>119.55</v>
      </c>
      <c r="G122" s="165" t="n">
        <v>845.42</v>
      </c>
    </row>
    <row r="123" customFormat="false" ht="15" hidden="false" customHeight="true" outlineLevel="0" collapsed="false">
      <c r="A123" s="60" t="n">
        <v>44606</v>
      </c>
      <c r="B123" s="1" t="n">
        <v>5</v>
      </c>
      <c r="C123" s="165" t="n">
        <v>7</v>
      </c>
      <c r="D123" s="36" t="n">
        <v>13.9</v>
      </c>
      <c r="E123" s="166" t="n">
        <f aca="false">IF(C123=0,"",D123/C123)</f>
        <v>1.98571428571429</v>
      </c>
      <c r="F123" s="36" t="n">
        <v>133.45</v>
      </c>
      <c r="G123" s="165" t="n">
        <v>859.32</v>
      </c>
    </row>
    <row r="124" customFormat="false" ht="15" hidden="false" customHeight="true" outlineLevel="0" collapsed="false">
      <c r="A124" s="60" t="n">
        <v>44607</v>
      </c>
      <c r="B124" s="1" t="n">
        <v>23</v>
      </c>
      <c r="C124" s="165" t="n">
        <v>48</v>
      </c>
      <c r="D124" s="38" t="n">
        <v>-4.3</v>
      </c>
      <c r="E124" s="166" t="n">
        <f aca="false">IF(C124=0,"",D124/C124)</f>
        <v>-0.0895833333333333</v>
      </c>
      <c r="F124" s="36" t="n">
        <v>129.15</v>
      </c>
      <c r="G124" s="165" t="n">
        <v>855.02</v>
      </c>
    </row>
    <row r="125" customFormat="false" ht="15" hidden="false" customHeight="true" outlineLevel="0" collapsed="false">
      <c r="A125" s="60" t="n">
        <v>44608</v>
      </c>
      <c r="B125" s="1" t="n">
        <v>20</v>
      </c>
      <c r="C125" s="165" t="n">
        <v>43</v>
      </c>
      <c r="D125" s="38" t="n">
        <v>-14.25</v>
      </c>
      <c r="E125" s="166" t="n">
        <f aca="false">IF(C125=0,"",D125/C125)</f>
        <v>-0.331395348837209</v>
      </c>
      <c r="F125" s="36" t="n">
        <v>114.9</v>
      </c>
      <c r="G125" s="165" t="n">
        <v>840.77</v>
      </c>
    </row>
    <row r="126" customFormat="false" ht="15" hidden="false" customHeight="true" outlineLevel="0" collapsed="false">
      <c r="A126" s="60" t="n">
        <v>44609</v>
      </c>
      <c r="B126" s="1" t="n">
        <v>23</v>
      </c>
      <c r="C126" s="165" t="n">
        <v>45.5</v>
      </c>
      <c r="D126" s="36" t="n">
        <v>7.2</v>
      </c>
      <c r="E126" s="166" t="n">
        <f aca="false">IF(C126=0,"",D126/C126)</f>
        <v>0.158241758241758</v>
      </c>
      <c r="F126" s="36" t="n">
        <v>122.1</v>
      </c>
      <c r="G126" s="165" t="n">
        <v>847.97</v>
      </c>
    </row>
    <row r="127" customFormat="false" ht="15" hidden="false" customHeight="true" outlineLevel="0" collapsed="false">
      <c r="A127" s="60" t="n">
        <v>44610</v>
      </c>
      <c r="B127" s="1" t="n">
        <v>15</v>
      </c>
      <c r="C127" s="165" t="n">
        <v>26</v>
      </c>
      <c r="D127" s="36" t="n">
        <v>4.5</v>
      </c>
      <c r="E127" s="166" t="n">
        <f aca="false">IF(C127=0,"",D127/C127)</f>
        <v>0.173076923076923</v>
      </c>
      <c r="F127" s="36" t="n">
        <v>126.6</v>
      </c>
      <c r="G127" s="165" t="n">
        <v>852.47</v>
      </c>
    </row>
    <row r="128" customFormat="false" ht="15" hidden="false" customHeight="true" outlineLevel="0" collapsed="false">
      <c r="A128" s="60" t="n">
        <v>44617</v>
      </c>
      <c r="B128" s="1" t="n">
        <v>15</v>
      </c>
      <c r="C128" s="165" t="n">
        <v>37</v>
      </c>
      <c r="D128" s="38" t="n">
        <v>-18.1</v>
      </c>
      <c r="E128" s="166" t="n">
        <f aca="false">IF(C128=0,"",D128/C128)</f>
        <v>-0.489189189189189</v>
      </c>
      <c r="F128" s="36" t="n">
        <v>108.5</v>
      </c>
      <c r="G128" s="165" t="n">
        <v>834.37</v>
      </c>
    </row>
    <row r="129" customFormat="false" ht="15" hidden="false" customHeight="true" outlineLevel="0" collapsed="false">
      <c r="A129" s="60" t="n">
        <v>44618</v>
      </c>
      <c r="B129" s="1" t="n">
        <v>20</v>
      </c>
      <c r="C129" s="165" t="n">
        <v>38</v>
      </c>
      <c r="D129" s="36" t="n">
        <v>10.25</v>
      </c>
      <c r="E129" s="166" t="n">
        <f aca="false">IF(C129=0,"",D129/C129)</f>
        <v>0.269736842105263</v>
      </c>
      <c r="F129" s="36" t="n">
        <v>118.75</v>
      </c>
      <c r="G129" s="165" t="n">
        <v>844.62</v>
      </c>
    </row>
    <row r="130" customFormat="false" ht="15" hidden="false" customHeight="true" outlineLevel="0" collapsed="false">
      <c r="A130" s="60" t="n">
        <v>44619</v>
      </c>
      <c r="B130" s="1" t="n">
        <v>15</v>
      </c>
      <c r="C130" s="165" t="n">
        <v>29</v>
      </c>
      <c r="D130" s="36" t="n">
        <v>6.9</v>
      </c>
      <c r="E130" s="166" t="n">
        <f aca="false">IF(C130=0,"",D130/C130)</f>
        <v>0.237931034482759</v>
      </c>
      <c r="F130" s="36" t="n">
        <v>125.65</v>
      </c>
      <c r="G130" s="165" t="n">
        <v>851.52</v>
      </c>
    </row>
    <row r="131" customFormat="false" ht="15" hidden="false" customHeight="true" outlineLevel="0" collapsed="false">
      <c r="A131" s="60" t="n">
        <v>44620</v>
      </c>
      <c r="B131" s="1" t="n">
        <v>20</v>
      </c>
      <c r="C131" s="165" t="n">
        <v>37</v>
      </c>
      <c r="D131" s="38" t="n">
        <v>-10.1</v>
      </c>
      <c r="E131" s="166" t="n">
        <f aca="false">IF(C131=0,"",D131/C131)</f>
        <v>-0.272972972972973</v>
      </c>
      <c r="F131" s="36" t="n">
        <v>115.55</v>
      </c>
      <c r="G131" s="165" t="n">
        <v>841.42</v>
      </c>
    </row>
    <row r="132" customFormat="false" ht="15" hidden="false" customHeight="true" outlineLevel="0" collapsed="false">
      <c r="A132" s="63" t="s">
        <v>1633</v>
      </c>
      <c r="B132" s="63" t="n">
        <f aca="false">SUM(B110:B131)</f>
        <v>371</v>
      </c>
      <c r="C132" s="167" t="n">
        <f aca="false">SUM(C110:C131)</f>
        <v>761</v>
      </c>
      <c r="D132" s="148" t="n">
        <f aca="false">SUM(D110:D131)</f>
        <v>8.63</v>
      </c>
      <c r="E132" s="168" t="n">
        <f aca="false">IF(C132=0,"",D132/C132)</f>
        <v>0.0113403416557162</v>
      </c>
      <c r="F132" s="148" t="n">
        <v>115.55</v>
      </c>
      <c r="G132" s="167" t="n">
        <v>841.42</v>
      </c>
    </row>
    <row r="133" customFormat="false" ht="15" hidden="false" customHeight="true" outlineLevel="0" collapsed="false">
      <c r="A133" s="60" t="n">
        <v>44621</v>
      </c>
      <c r="B133" s="1" t="n">
        <v>15</v>
      </c>
      <c r="C133" s="165" t="n">
        <v>26</v>
      </c>
      <c r="D133" s="38" t="n">
        <v>-16.4</v>
      </c>
      <c r="E133" s="166" t="n">
        <f aca="false">IF(C133=0,"",D133/C133)</f>
        <v>-0.630769230769231</v>
      </c>
      <c r="F133" s="36" t="n">
        <v>99.15</v>
      </c>
      <c r="G133" s="165" t="n">
        <v>825.02</v>
      </c>
    </row>
    <row r="134" customFormat="false" ht="15" hidden="false" customHeight="true" outlineLevel="0" collapsed="false">
      <c r="A134" s="60" t="n">
        <v>44622</v>
      </c>
      <c r="B134" s="1" t="n">
        <v>13</v>
      </c>
      <c r="C134" s="165" t="n">
        <v>30</v>
      </c>
      <c r="D134" s="36" t="n">
        <v>10.4</v>
      </c>
      <c r="E134" s="166" t="n">
        <f aca="false">IF(C134=0,"",D134/C134)</f>
        <v>0.346666666666667</v>
      </c>
      <c r="F134" s="36" t="n">
        <v>109.55</v>
      </c>
      <c r="G134" s="165" t="n">
        <v>835.42</v>
      </c>
    </row>
    <row r="135" customFormat="false" ht="15" hidden="false" customHeight="true" outlineLevel="0" collapsed="false">
      <c r="A135" s="60" t="n">
        <v>44623</v>
      </c>
      <c r="B135" s="1" t="n">
        <v>15</v>
      </c>
      <c r="C135" s="165" t="n">
        <v>25.5</v>
      </c>
      <c r="D135" s="36" t="n">
        <v>2.2</v>
      </c>
      <c r="E135" s="166" t="n">
        <f aca="false">IF(C135=0,"",D135/C135)</f>
        <v>0.0862745098039216</v>
      </c>
      <c r="F135" s="36" t="n">
        <v>111.75</v>
      </c>
      <c r="G135" s="165" t="n">
        <v>837.62</v>
      </c>
    </row>
    <row r="136" customFormat="false" ht="15" hidden="false" customHeight="true" outlineLevel="0" collapsed="false">
      <c r="A136" s="60" t="n">
        <v>44624</v>
      </c>
      <c r="B136" s="1" t="n">
        <v>15</v>
      </c>
      <c r="C136" s="165" t="n">
        <v>30</v>
      </c>
      <c r="D136" s="38" t="n">
        <v>-11.7</v>
      </c>
      <c r="E136" s="166" t="n">
        <f aca="false">IF(C136=0,"",D136/C136)</f>
        <v>-0.39</v>
      </c>
      <c r="F136" s="36" t="n">
        <v>100.05</v>
      </c>
      <c r="G136" s="165" t="n">
        <v>825.92</v>
      </c>
    </row>
    <row r="137" customFormat="false" ht="15" hidden="false" customHeight="true" outlineLevel="0" collapsed="false">
      <c r="A137" s="60" t="n">
        <v>44625</v>
      </c>
      <c r="B137" s="1" t="n">
        <v>18</v>
      </c>
      <c r="C137" s="165" t="n">
        <v>34</v>
      </c>
      <c r="D137" s="38" t="n">
        <v>-23.5</v>
      </c>
      <c r="E137" s="166" t="n">
        <f aca="false">IF(C137=0,"",D137/C137)</f>
        <v>-0.691176470588235</v>
      </c>
      <c r="F137" s="36" t="n">
        <v>76.55</v>
      </c>
      <c r="G137" s="165" t="n">
        <v>802.42</v>
      </c>
    </row>
    <row r="138" customFormat="false" ht="15" hidden="false" customHeight="true" outlineLevel="0" collapsed="false">
      <c r="A138" s="60" t="n">
        <v>44626</v>
      </c>
      <c r="B138" s="1" t="n">
        <v>16</v>
      </c>
      <c r="C138" s="165" t="n">
        <v>29</v>
      </c>
      <c r="D138" s="36" t="n">
        <v>1.4</v>
      </c>
      <c r="E138" s="166" t="n">
        <f aca="false">IF(C138=0,"",D138/C138)</f>
        <v>0.0482758620689655</v>
      </c>
      <c r="F138" s="36" t="n">
        <v>77.95</v>
      </c>
      <c r="G138" s="165" t="n">
        <v>803.82</v>
      </c>
    </row>
    <row r="139" customFormat="false" ht="15" hidden="false" customHeight="true" outlineLevel="0" collapsed="false">
      <c r="A139" s="60" t="n">
        <v>44627</v>
      </c>
      <c r="B139" s="1" t="n">
        <v>15</v>
      </c>
      <c r="C139" s="165" t="n">
        <v>32</v>
      </c>
      <c r="D139" s="36" t="n">
        <v>4.3</v>
      </c>
      <c r="E139" s="166" t="n">
        <f aca="false">IF(C139=0,"",D139/C139)</f>
        <v>0.134375</v>
      </c>
      <c r="F139" s="36" t="n">
        <v>82.25</v>
      </c>
      <c r="G139" s="165" t="n">
        <v>808.12</v>
      </c>
    </row>
    <row r="140" customFormat="false" ht="15" hidden="false" customHeight="true" outlineLevel="0" collapsed="false">
      <c r="A140" s="60" t="n">
        <v>44628</v>
      </c>
      <c r="B140" s="1" t="n">
        <v>18</v>
      </c>
      <c r="C140" s="165" t="n">
        <v>44</v>
      </c>
      <c r="D140" s="38" t="n">
        <v>-22.4</v>
      </c>
      <c r="E140" s="166" t="n">
        <f aca="false">IF(C140=0,"",D140/C140)</f>
        <v>-0.509090909090909</v>
      </c>
      <c r="F140" s="36" t="n">
        <v>59.85</v>
      </c>
      <c r="G140" s="165" t="n">
        <v>785.72</v>
      </c>
    </row>
    <row r="141" customFormat="false" ht="15" hidden="false" customHeight="true" outlineLevel="0" collapsed="false">
      <c r="A141" s="60" t="n">
        <v>44629</v>
      </c>
      <c r="B141" s="1" t="n">
        <v>12</v>
      </c>
      <c r="C141" s="165" t="n">
        <v>25</v>
      </c>
      <c r="D141" s="38" t="n">
        <v>-6.5</v>
      </c>
      <c r="E141" s="166" t="n">
        <f aca="false">IF(C141=0,"",D141/C141)</f>
        <v>-0.26</v>
      </c>
      <c r="F141" s="36" t="n">
        <v>53.35</v>
      </c>
      <c r="G141" s="165" t="n">
        <v>779.22</v>
      </c>
    </row>
    <row r="142" customFormat="false" ht="15" hidden="false" customHeight="true" outlineLevel="0" collapsed="false">
      <c r="A142" s="60" t="n">
        <v>44630</v>
      </c>
      <c r="B142" s="1" t="n">
        <v>27</v>
      </c>
      <c r="C142" s="165" t="n">
        <v>60</v>
      </c>
      <c r="D142" s="36" t="n">
        <v>35.5</v>
      </c>
      <c r="E142" s="166" t="n">
        <f aca="false">IF(C142=0,"",D142/C142)</f>
        <v>0.591666666666667</v>
      </c>
      <c r="F142" s="36" t="n">
        <v>88.85</v>
      </c>
      <c r="G142" s="165" t="n">
        <v>814.72</v>
      </c>
    </row>
    <row r="143" customFormat="false" ht="15" hidden="false" customHeight="true" outlineLevel="0" collapsed="false">
      <c r="A143" s="60" t="n">
        <v>44631</v>
      </c>
      <c r="B143" s="1" t="n">
        <v>9</v>
      </c>
      <c r="C143" s="165" t="n">
        <v>15</v>
      </c>
      <c r="D143" s="38" t="n">
        <v>-15</v>
      </c>
      <c r="E143" s="166" t="n">
        <f aca="false">IF(C143=0,"",D143/C143)</f>
        <v>-1</v>
      </c>
      <c r="F143" s="36" t="n">
        <v>73.85</v>
      </c>
      <c r="G143" s="165" t="n">
        <v>799.72</v>
      </c>
    </row>
    <row r="144" customFormat="false" ht="15" hidden="false" customHeight="true" outlineLevel="0" collapsed="false">
      <c r="A144" s="60" t="n">
        <v>44632</v>
      </c>
      <c r="B144" s="1" t="n">
        <v>22</v>
      </c>
      <c r="C144" s="165" t="n">
        <v>46</v>
      </c>
      <c r="D144" s="36" t="n">
        <v>42.7</v>
      </c>
      <c r="E144" s="166" t="n">
        <f aca="false">IF(C144=0,"",D144/C144)</f>
        <v>0.928260869565218</v>
      </c>
      <c r="F144" s="36" t="n">
        <v>116.55</v>
      </c>
      <c r="G144" s="165" t="n">
        <v>842.42</v>
      </c>
    </row>
    <row r="145" customFormat="false" ht="15" hidden="false" customHeight="true" outlineLevel="0" collapsed="false">
      <c r="A145" s="60" t="n">
        <v>44633</v>
      </c>
      <c r="B145" s="1" t="n">
        <v>18</v>
      </c>
      <c r="C145" s="165" t="n">
        <v>35</v>
      </c>
      <c r="D145" s="38" t="n">
        <v>-21.5</v>
      </c>
      <c r="E145" s="166" t="n">
        <f aca="false">IF(C145=0,"",D145/C145)</f>
        <v>-0.614285714285714</v>
      </c>
      <c r="F145" s="36" t="n">
        <v>95.05</v>
      </c>
      <c r="G145" s="165" t="n">
        <v>820.92</v>
      </c>
    </row>
    <row r="146" customFormat="false" ht="15" hidden="false" customHeight="true" outlineLevel="0" collapsed="false">
      <c r="A146" s="60" t="n">
        <v>44634</v>
      </c>
      <c r="B146" s="1" t="n">
        <v>19</v>
      </c>
      <c r="C146" s="165" t="n">
        <v>40</v>
      </c>
      <c r="D146" s="38" t="n">
        <v>-2.89</v>
      </c>
      <c r="E146" s="166" t="n">
        <f aca="false">IF(C146=0,"",D146/C146)</f>
        <v>-0.07225</v>
      </c>
      <c r="F146" s="36" t="n">
        <v>92.16</v>
      </c>
      <c r="G146" s="165" t="n">
        <v>818.03</v>
      </c>
    </row>
    <row r="147" customFormat="false" ht="15" hidden="false" customHeight="true" outlineLevel="0" collapsed="false">
      <c r="A147" s="60" t="n">
        <v>44635</v>
      </c>
      <c r="B147" s="1" t="n">
        <v>19</v>
      </c>
      <c r="C147" s="165" t="n">
        <v>38</v>
      </c>
      <c r="D147" s="38" t="n">
        <v>-29.3</v>
      </c>
      <c r="E147" s="166" t="n">
        <f aca="false">IF(C147=0,"",D147/C147)</f>
        <v>-0.771052631578947</v>
      </c>
      <c r="F147" s="36" t="n">
        <v>62.86</v>
      </c>
      <c r="G147" s="165" t="n">
        <v>788.73</v>
      </c>
    </row>
    <row r="148" customFormat="false" ht="15" hidden="false" customHeight="true" outlineLevel="0" collapsed="false">
      <c r="A148" s="60" t="n">
        <v>44636</v>
      </c>
      <c r="B148" s="1" t="n">
        <v>9</v>
      </c>
      <c r="C148" s="165" t="n">
        <v>20</v>
      </c>
      <c r="D148" s="38" t="n">
        <v>-10.5</v>
      </c>
      <c r="E148" s="166" t="n">
        <f aca="false">IF(C148=0,"",D148/C148)</f>
        <v>-0.525</v>
      </c>
      <c r="F148" s="36" t="n">
        <v>52.36</v>
      </c>
      <c r="G148" s="165" t="n">
        <v>778.23</v>
      </c>
    </row>
    <row r="149" customFormat="false" ht="15" hidden="false" customHeight="true" outlineLevel="0" collapsed="false">
      <c r="A149" s="60" t="n">
        <v>44637</v>
      </c>
      <c r="B149" s="1" t="n">
        <v>23</v>
      </c>
      <c r="C149" s="165" t="n">
        <v>53</v>
      </c>
      <c r="D149" s="38" t="n">
        <v>-24.9</v>
      </c>
      <c r="E149" s="166" t="n">
        <f aca="false">IF(C149=0,"",D149/C149)</f>
        <v>-0.469811320754717</v>
      </c>
      <c r="F149" s="36" t="n">
        <v>27.46</v>
      </c>
      <c r="G149" s="165" t="n">
        <v>753.33</v>
      </c>
    </row>
    <row r="150" customFormat="false" ht="15" hidden="false" customHeight="true" outlineLevel="0" collapsed="false">
      <c r="A150" s="60" t="n">
        <v>44638</v>
      </c>
      <c r="B150" s="1" t="n">
        <v>2</v>
      </c>
      <c r="C150" s="165" t="n">
        <v>5</v>
      </c>
      <c r="D150" s="36" t="n">
        <v>14.7</v>
      </c>
      <c r="E150" s="166" t="n">
        <f aca="false">IF(C150=0,"",D150/C150)</f>
        <v>2.94</v>
      </c>
      <c r="F150" s="36" t="n">
        <v>42.16</v>
      </c>
      <c r="G150" s="165" t="n">
        <v>768.03</v>
      </c>
    </row>
    <row r="151" customFormat="false" ht="15" hidden="false" customHeight="true" outlineLevel="0" collapsed="false">
      <c r="A151" s="60" t="n">
        <v>44639</v>
      </c>
      <c r="B151" s="1" t="n">
        <v>18</v>
      </c>
      <c r="C151" s="165" t="n">
        <v>33.5</v>
      </c>
      <c r="D151" s="36" t="n">
        <v>5.4</v>
      </c>
      <c r="E151" s="166" t="n">
        <f aca="false">IF(C151=0,"",D151/C151)</f>
        <v>0.161194029850746</v>
      </c>
      <c r="F151" s="36" t="n">
        <v>47.56</v>
      </c>
      <c r="G151" s="165" t="n">
        <v>773.43</v>
      </c>
    </row>
    <row r="152" customFormat="false" ht="15" hidden="false" customHeight="true" outlineLevel="0" collapsed="false">
      <c r="A152" s="60" t="n">
        <v>44640</v>
      </c>
      <c r="B152" s="1" t="n">
        <v>10</v>
      </c>
      <c r="C152" s="165" t="n">
        <v>19</v>
      </c>
      <c r="D152" s="36" t="n">
        <v>15.4</v>
      </c>
      <c r="E152" s="166" t="n">
        <f aca="false">IF(C152=0,"",D152/C152)</f>
        <v>0.810526315789474</v>
      </c>
      <c r="F152" s="36" t="n">
        <v>62.96</v>
      </c>
      <c r="G152" s="165" t="n">
        <v>788.83</v>
      </c>
    </row>
    <row r="153" customFormat="false" ht="15" hidden="false" customHeight="true" outlineLevel="0" collapsed="false">
      <c r="A153" s="60" t="n">
        <v>44641</v>
      </c>
      <c r="B153" s="1" t="n">
        <v>14</v>
      </c>
      <c r="C153" s="165" t="n">
        <v>27</v>
      </c>
      <c r="D153" s="36" t="n">
        <v>2.7</v>
      </c>
      <c r="E153" s="166" t="n">
        <f aca="false">IF(C153=0,"",D153/C153)</f>
        <v>0.1</v>
      </c>
      <c r="F153" s="36" t="n">
        <v>65.66</v>
      </c>
      <c r="G153" s="165" t="n">
        <v>791.53</v>
      </c>
    </row>
    <row r="154" customFormat="false" ht="15" hidden="false" customHeight="true" outlineLevel="0" collapsed="false">
      <c r="A154" s="60" t="n">
        <v>44642</v>
      </c>
      <c r="B154" s="1" t="n">
        <v>15</v>
      </c>
      <c r="C154" s="165" t="n">
        <v>36</v>
      </c>
      <c r="D154" s="38" t="n">
        <v>-3.75</v>
      </c>
      <c r="E154" s="166" t="n">
        <f aca="false">IF(C154=0,"",D154/C154)</f>
        <v>-0.104166666666667</v>
      </c>
      <c r="F154" s="36" t="n">
        <v>61.91</v>
      </c>
      <c r="G154" s="165" t="n">
        <v>787.78</v>
      </c>
    </row>
    <row r="155" customFormat="false" ht="15" hidden="false" customHeight="true" outlineLevel="0" collapsed="false">
      <c r="A155" s="60" t="n">
        <v>44643</v>
      </c>
      <c r="B155" s="1" t="n">
        <v>11</v>
      </c>
      <c r="C155" s="165" t="n">
        <v>19</v>
      </c>
      <c r="D155" s="38" t="n">
        <v>-19</v>
      </c>
      <c r="E155" s="166" t="n">
        <f aca="false">IF(C155=0,"",D155/C155)</f>
        <v>-1</v>
      </c>
      <c r="F155" s="36" t="n">
        <v>42.91</v>
      </c>
      <c r="G155" s="165" t="n">
        <v>768.78</v>
      </c>
    </row>
    <row r="156" customFormat="false" ht="15" hidden="false" customHeight="true" outlineLevel="0" collapsed="false">
      <c r="A156" s="60" t="n">
        <v>44644</v>
      </c>
      <c r="B156" s="1" t="n">
        <v>21</v>
      </c>
      <c r="C156" s="165" t="n">
        <v>40</v>
      </c>
      <c r="D156" s="36" t="n">
        <v>0.6</v>
      </c>
      <c r="E156" s="166" t="n">
        <f aca="false">IF(C156=0,"",D156/C156)</f>
        <v>0.015</v>
      </c>
      <c r="F156" s="36" t="n">
        <v>43.51</v>
      </c>
      <c r="G156" s="165" t="n">
        <v>769.38</v>
      </c>
    </row>
    <row r="157" customFormat="false" ht="15" hidden="false" customHeight="true" outlineLevel="0" collapsed="false">
      <c r="A157" s="60" t="n">
        <v>44645</v>
      </c>
      <c r="B157" s="1" t="n">
        <v>9</v>
      </c>
      <c r="C157" s="165" t="n">
        <v>20</v>
      </c>
      <c r="D157" s="38" t="n">
        <v>-2</v>
      </c>
      <c r="E157" s="166" t="n">
        <f aca="false">IF(C157=0,"",D157/C157)</f>
        <v>-0.1</v>
      </c>
      <c r="F157" s="36" t="n">
        <v>41.51</v>
      </c>
      <c r="G157" s="165" t="n">
        <v>767.38</v>
      </c>
    </row>
    <row r="158" customFormat="false" ht="15" hidden="false" customHeight="true" outlineLevel="0" collapsed="false">
      <c r="A158" s="60" t="n">
        <v>44646</v>
      </c>
      <c r="B158" s="1" t="n">
        <v>12</v>
      </c>
      <c r="C158" s="165" t="n">
        <v>24</v>
      </c>
      <c r="D158" s="36" t="n">
        <v>10.25</v>
      </c>
      <c r="E158" s="166" t="n">
        <f aca="false">IF(C158=0,"",D158/C158)</f>
        <v>0.427083333333333</v>
      </c>
      <c r="F158" s="36" t="n">
        <v>51.76</v>
      </c>
      <c r="G158" s="165" t="n">
        <v>777.63</v>
      </c>
    </row>
    <row r="159" customFormat="false" ht="15" hidden="false" customHeight="true" outlineLevel="0" collapsed="false">
      <c r="A159" s="60" t="n">
        <v>44647</v>
      </c>
      <c r="B159" s="1" t="n">
        <v>14</v>
      </c>
      <c r="C159" s="165" t="n">
        <v>25</v>
      </c>
      <c r="D159" s="36" t="n">
        <v>4.9</v>
      </c>
      <c r="E159" s="166" t="n">
        <f aca="false">IF(C159=0,"",D159/C159)</f>
        <v>0.196</v>
      </c>
      <c r="F159" s="36" t="n">
        <v>56.66</v>
      </c>
      <c r="G159" s="165" t="n">
        <v>782.53</v>
      </c>
    </row>
    <row r="160" customFormat="false" ht="15" hidden="false" customHeight="true" outlineLevel="0" collapsed="false">
      <c r="A160" s="60" t="n">
        <v>44648</v>
      </c>
      <c r="B160" s="1" t="n">
        <v>12</v>
      </c>
      <c r="C160" s="165" t="n">
        <v>28</v>
      </c>
      <c r="D160" s="38" t="n">
        <v>-7.15</v>
      </c>
      <c r="E160" s="166" t="n">
        <f aca="false">IF(C160=0,"",D160/C160)</f>
        <v>-0.255357142857143</v>
      </c>
      <c r="F160" s="36" t="n">
        <v>49.51</v>
      </c>
      <c r="G160" s="165" t="n">
        <v>775.38</v>
      </c>
    </row>
    <row r="161" customFormat="false" ht="15" hidden="false" customHeight="true" outlineLevel="0" collapsed="false">
      <c r="A161" s="60" t="n">
        <v>44649</v>
      </c>
      <c r="B161" s="1" t="n">
        <v>13</v>
      </c>
      <c r="C161" s="165" t="n">
        <v>27</v>
      </c>
      <c r="D161" s="36" t="n">
        <v>32.35</v>
      </c>
      <c r="E161" s="166" t="n">
        <f aca="false">IF(C161=0,"",D161/C161)</f>
        <v>1.19814814814815</v>
      </c>
      <c r="F161" s="36" t="n">
        <v>81.86</v>
      </c>
      <c r="G161" s="165" t="n">
        <v>807.73</v>
      </c>
    </row>
    <row r="162" customFormat="false" ht="15" hidden="false" customHeight="true" outlineLevel="0" collapsed="false">
      <c r="A162" s="60" t="n">
        <v>44650</v>
      </c>
      <c r="B162" s="1" t="n">
        <v>11</v>
      </c>
      <c r="C162" s="165" t="n">
        <v>23</v>
      </c>
      <c r="D162" s="38" t="n">
        <v>-23</v>
      </c>
      <c r="E162" s="166" t="n">
        <f aca="false">IF(C162=0,"",D162/C162)</f>
        <v>-1</v>
      </c>
      <c r="F162" s="36" t="n">
        <v>58.86</v>
      </c>
      <c r="G162" s="165" t="n">
        <v>784.73</v>
      </c>
    </row>
    <row r="163" customFormat="false" ht="15" hidden="false" customHeight="true" outlineLevel="0" collapsed="false">
      <c r="A163" s="60" t="n">
        <v>44651</v>
      </c>
      <c r="B163" s="1" t="n">
        <v>13</v>
      </c>
      <c r="C163" s="165" t="n">
        <v>33.2</v>
      </c>
      <c r="D163" s="38" t="n">
        <v>-5.9</v>
      </c>
      <c r="E163" s="166" t="n">
        <f aca="false">IF(C163=0,"",D163/C163)</f>
        <v>-0.177710843373494</v>
      </c>
      <c r="F163" s="36" t="n">
        <v>52.96</v>
      </c>
      <c r="G163" s="165" t="n">
        <v>778.83</v>
      </c>
    </row>
    <row r="164" customFormat="false" ht="15" hidden="false" customHeight="true" outlineLevel="0" collapsed="false">
      <c r="A164" s="63" t="s">
        <v>1634</v>
      </c>
      <c r="B164" s="63" t="n">
        <f aca="false">SUM(B133:B163)</f>
        <v>458</v>
      </c>
      <c r="C164" s="167" t="n">
        <f aca="false">SUM(C133:C163)</f>
        <v>942.2</v>
      </c>
      <c r="D164" s="148" t="n">
        <f aca="false">SUM(D133:D163)</f>
        <v>-62.59</v>
      </c>
      <c r="E164" s="168" t="n">
        <f aca="false">IF(C164=0,"",D164/C164)</f>
        <v>-0.0664296327743579</v>
      </c>
      <c r="F164" s="148" t="n">
        <v>52.96</v>
      </c>
      <c r="G164" s="167" t="n">
        <v>778.83</v>
      </c>
    </row>
    <row r="165" customFormat="false" ht="15" hidden="false" customHeight="true" outlineLevel="0" collapsed="false">
      <c r="A165" s="60" t="n">
        <v>44652</v>
      </c>
      <c r="B165" s="1" t="n">
        <v>10</v>
      </c>
      <c r="C165" s="165" t="n">
        <v>25</v>
      </c>
      <c r="D165" s="38" t="n">
        <v>-15.4</v>
      </c>
      <c r="E165" s="166" t="n">
        <f aca="false">IF(C165=0,"",D165/C165)</f>
        <v>-0.616</v>
      </c>
      <c r="F165" s="36" t="n">
        <v>37.56</v>
      </c>
      <c r="G165" s="165" t="n">
        <v>763.43</v>
      </c>
    </row>
    <row r="166" customFormat="false" ht="15" hidden="false" customHeight="true" outlineLevel="0" collapsed="false">
      <c r="A166" s="60" t="n">
        <v>44653</v>
      </c>
      <c r="B166" s="1" t="n">
        <v>17</v>
      </c>
      <c r="C166" s="165" t="n">
        <v>35</v>
      </c>
      <c r="D166" s="36" t="n">
        <v>21.35</v>
      </c>
      <c r="E166" s="166" t="n">
        <f aca="false">IF(C166=0,"",D166/C166)</f>
        <v>0.61</v>
      </c>
      <c r="F166" s="36" t="n">
        <v>58.91</v>
      </c>
      <c r="G166" s="165" t="n">
        <v>784.78</v>
      </c>
    </row>
    <row r="167" customFormat="false" ht="15" hidden="false" customHeight="true" outlineLevel="0" collapsed="false">
      <c r="A167" s="60" t="n">
        <v>44654</v>
      </c>
      <c r="B167" s="1" t="n">
        <v>11</v>
      </c>
      <c r="C167" s="165" t="n">
        <v>18</v>
      </c>
      <c r="D167" s="38" t="n">
        <v>-6</v>
      </c>
      <c r="E167" s="166" t="n">
        <f aca="false">IF(C167=0,"",D167/C167)</f>
        <v>-0.333333333333333</v>
      </c>
      <c r="F167" s="36" t="n">
        <v>52.91</v>
      </c>
      <c r="G167" s="165" t="n">
        <v>778.78</v>
      </c>
    </row>
    <row r="168" customFormat="false" ht="15" hidden="false" customHeight="true" outlineLevel="0" collapsed="false">
      <c r="A168" s="60" t="n">
        <v>44655</v>
      </c>
      <c r="B168" s="1" t="n">
        <v>18</v>
      </c>
      <c r="C168" s="165" t="n">
        <v>38</v>
      </c>
      <c r="D168" s="38" t="n">
        <v>-26</v>
      </c>
      <c r="E168" s="166" t="n">
        <f aca="false">IF(C168=0,"",D168/C168)</f>
        <v>-0.68421052631579</v>
      </c>
      <c r="F168" s="36" t="n">
        <v>26.91</v>
      </c>
      <c r="G168" s="165" t="n">
        <v>752.78</v>
      </c>
    </row>
    <row r="169" customFormat="false" ht="15" hidden="false" customHeight="true" outlineLevel="0" collapsed="false">
      <c r="A169" s="60" t="n">
        <v>44657</v>
      </c>
      <c r="B169" s="1" t="n">
        <v>20</v>
      </c>
      <c r="C169" s="165" t="n">
        <v>46</v>
      </c>
      <c r="D169" s="38" t="n">
        <v>-14</v>
      </c>
      <c r="E169" s="166" t="n">
        <f aca="false">IF(C169=0,"",D169/C169)</f>
        <v>-0.304347826086957</v>
      </c>
      <c r="F169" s="36" t="n">
        <v>12.91</v>
      </c>
      <c r="G169" s="165" t="n">
        <v>738.78</v>
      </c>
    </row>
    <row r="170" customFormat="false" ht="15" hidden="false" customHeight="true" outlineLevel="0" collapsed="false">
      <c r="A170" s="60" t="n">
        <v>44658</v>
      </c>
      <c r="B170" s="1" t="n">
        <v>5</v>
      </c>
      <c r="C170" s="165" t="n">
        <v>11</v>
      </c>
      <c r="D170" s="36" t="n">
        <v>13.6</v>
      </c>
      <c r="E170" s="166" t="n">
        <f aca="false">IF(C170=0,"",D170/C170)</f>
        <v>1.23636363636364</v>
      </c>
      <c r="F170" s="36" t="n">
        <v>26.51</v>
      </c>
      <c r="G170" s="165" t="n">
        <v>752.38</v>
      </c>
    </row>
    <row r="171" customFormat="false" ht="15" hidden="false" customHeight="true" outlineLevel="0" collapsed="false">
      <c r="A171" s="60" t="n">
        <v>44659</v>
      </c>
      <c r="B171" s="1" t="n">
        <v>10</v>
      </c>
      <c r="C171" s="165" t="n">
        <v>20</v>
      </c>
      <c r="D171" s="38" t="n">
        <v>-8.8</v>
      </c>
      <c r="E171" s="166" t="n">
        <f aca="false">IF(C171=0,"",D171/C171)</f>
        <v>-0.44</v>
      </c>
      <c r="F171" s="36" t="n">
        <v>17.71</v>
      </c>
      <c r="G171" s="165" t="n">
        <v>743.58</v>
      </c>
    </row>
    <row r="172" customFormat="false" ht="15" hidden="false" customHeight="true" outlineLevel="0" collapsed="false">
      <c r="A172" s="60" t="n">
        <v>44660</v>
      </c>
      <c r="B172" s="1" t="n">
        <v>16</v>
      </c>
      <c r="C172" s="165" t="n">
        <v>30</v>
      </c>
      <c r="D172" s="38" t="n">
        <v>-10.7</v>
      </c>
      <c r="E172" s="166" t="n">
        <f aca="false">IF(C172=0,"",D172/C172)</f>
        <v>-0.356666666666667</v>
      </c>
      <c r="F172" s="36" t="n">
        <v>7.01</v>
      </c>
      <c r="G172" s="165" t="n">
        <v>732.88</v>
      </c>
    </row>
    <row r="173" customFormat="false" ht="15" hidden="false" customHeight="true" outlineLevel="0" collapsed="false">
      <c r="A173" s="60" t="n">
        <v>44661</v>
      </c>
      <c r="B173" s="1" t="n">
        <v>7</v>
      </c>
      <c r="C173" s="165" t="n">
        <v>13</v>
      </c>
      <c r="D173" s="36" t="n">
        <v>1.8</v>
      </c>
      <c r="E173" s="166" t="n">
        <f aca="false">IF(C173=0,"",D173/C173)</f>
        <v>0.138461538461538</v>
      </c>
      <c r="F173" s="36" t="n">
        <v>8.81</v>
      </c>
      <c r="G173" s="165" t="n">
        <v>734.68</v>
      </c>
    </row>
    <row r="174" customFormat="false" ht="15" hidden="false" customHeight="true" outlineLevel="0" collapsed="false">
      <c r="A174" s="60" t="n">
        <v>44662</v>
      </c>
      <c r="B174" s="1" t="n">
        <v>15</v>
      </c>
      <c r="C174" s="165" t="n">
        <v>25</v>
      </c>
      <c r="D174" s="36" t="n">
        <v>8.95</v>
      </c>
      <c r="E174" s="166" t="n">
        <f aca="false">IF(C174=0,"",D174/C174)</f>
        <v>0.358</v>
      </c>
      <c r="F174" s="36" t="n">
        <v>17.76</v>
      </c>
      <c r="G174" s="165" t="n">
        <v>743.63</v>
      </c>
    </row>
    <row r="175" customFormat="false" ht="15" hidden="false" customHeight="true" outlineLevel="0" collapsed="false">
      <c r="A175" s="60" t="n">
        <v>44664</v>
      </c>
      <c r="B175" s="1" t="n">
        <v>7</v>
      </c>
      <c r="C175" s="165" t="n">
        <v>14</v>
      </c>
      <c r="D175" s="38" t="n">
        <v>-14</v>
      </c>
      <c r="E175" s="166" t="n">
        <f aca="false">IF(C175=0,"",D175/C175)</f>
        <v>-1</v>
      </c>
      <c r="F175" s="36" t="n">
        <v>3.76</v>
      </c>
      <c r="G175" s="165" t="n">
        <v>729.63</v>
      </c>
    </row>
    <row r="176" customFormat="false" ht="15" hidden="false" customHeight="true" outlineLevel="0" collapsed="false">
      <c r="A176" s="60" t="n">
        <v>44665</v>
      </c>
      <c r="B176" s="1" t="n">
        <v>7</v>
      </c>
      <c r="C176" s="165" t="n">
        <v>17</v>
      </c>
      <c r="D176" s="38" t="n">
        <v>-7.7</v>
      </c>
      <c r="E176" s="166" t="n">
        <f aca="false">IF(C176=0,"",D176/C176)</f>
        <v>-0.452941176470588</v>
      </c>
      <c r="F176" s="38" t="n">
        <v>-3.94</v>
      </c>
      <c r="G176" s="165" t="n">
        <v>721.93</v>
      </c>
    </row>
    <row r="177" customFormat="false" ht="15" hidden="false" customHeight="true" outlineLevel="0" collapsed="false">
      <c r="A177" s="60" t="n">
        <v>44667</v>
      </c>
      <c r="B177" s="1" t="n">
        <v>6</v>
      </c>
      <c r="C177" s="165" t="n">
        <v>15</v>
      </c>
      <c r="D177" s="36" t="n">
        <v>14.85</v>
      </c>
      <c r="E177" s="166" t="n">
        <f aca="false">IF(C177=0,"",D177/C177)</f>
        <v>0.99</v>
      </c>
      <c r="F177" s="36" t="n">
        <v>10.91</v>
      </c>
      <c r="G177" s="165" t="n">
        <v>736.78</v>
      </c>
    </row>
    <row r="178" customFormat="false" ht="15" hidden="false" customHeight="true" outlineLevel="0" collapsed="false">
      <c r="A178" s="60" t="n">
        <v>44668</v>
      </c>
      <c r="B178" s="1" t="n">
        <v>12</v>
      </c>
      <c r="C178" s="165" t="n">
        <v>22</v>
      </c>
      <c r="D178" s="38" t="n">
        <v>-15.5</v>
      </c>
      <c r="E178" s="166" t="n">
        <f aca="false">IF(C178=0,"",D178/C178)</f>
        <v>-0.704545454545455</v>
      </c>
      <c r="F178" s="38" t="n">
        <v>-4.59</v>
      </c>
      <c r="G178" s="165" t="n">
        <v>721.28</v>
      </c>
    </row>
    <row r="179" customFormat="false" ht="15" hidden="false" customHeight="true" outlineLevel="0" collapsed="false">
      <c r="A179" s="60" t="n">
        <v>44669</v>
      </c>
      <c r="B179" s="1" t="n">
        <v>11</v>
      </c>
      <c r="C179" s="165" t="n">
        <v>21</v>
      </c>
      <c r="D179" s="36" t="n">
        <v>33.7</v>
      </c>
      <c r="E179" s="166" t="n">
        <f aca="false">IF(C179=0,"",D179/C179)</f>
        <v>1.6047619047619</v>
      </c>
      <c r="F179" s="36" t="n">
        <v>29.11</v>
      </c>
      <c r="G179" s="165" t="n">
        <v>754.98</v>
      </c>
    </row>
    <row r="180" customFormat="false" ht="15" hidden="false" customHeight="true" outlineLevel="0" collapsed="false">
      <c r="A180" s="60" t="n">
        <v>44670</v>
      </c>
      <c r="B180" s="1" t="n">
        <v>8</v>
      </c>
      <c r="C180" s="165" t="n">
        <v>13</v>
      </c>
      <c r="D180" s="38" t="n">
        <v>-13</v>
      </c>
      <c r="E180" s="166" t="n">
        <f aca="false">IF(C180=0,"",D180/C180)</f>
        <v>-1</v>
      </c>
      <c r="F180" s="36" t="n">
        <v>16.11</v>
      </c>
      <c r="G180" s="165" t="n">
        <v>741.98</v>
      </c>
    </row>
    <row r="181" customFormat="false" ht="15" hidden="false" customHeight="true" outlineLevel="0" collapsed="false">
      <c r="A181" s="60" t="n">
        <v>44671</v>
      </c>
      <c r="B181" s="1" t="n">
        <v>10</v>
      </c>
      <c r="C181" s="165" t="n">
        <v>20</v>
      </c>
      <c r="D181" s="38" t="n">
        <v>-20</v>
      </c>
      <c r="E181" s="166" t="n">
        <f aca="false">IF(C181=0,"",D181/C181)</f>
        <v>-1</v>
      </c>
      <c r="F181" s="38" t="n">
        <v>-3.89</v>
      </c>
      <c r="G181" s="165" t="n">
        <v>721.98</v>
      </c>
    </row>
    <row r="182" customFormat="false" ht="15" hidden="false" customHeight="true" outlineLevel="0" collapsed="false">
      <c r="A182" s="60" t="n">
        <v>44672</v>
      </c>
      <c r="B182" s="1" t="n">
        <v>10</v>
      </c>
      <c r="C182" s="165" t="n">
        <v>20</v>
      </c>
      <c r="D182" s="36" t="n">
        <v>16.1</v>
      </c>
      <c r="E182" s="166" t="n">
        <f aca="false">IF(C182=0,"",D182/C182)</f>
        <v>0.805</v>
      </c>
      <c r="F182" s="36" t="n">
        <v>12.21</v>
      </c>
      <c r="G182" s="165" t="n">
        <v>738.08</v>
      </c>
    </row>
    <row r="183" customFormat="false" ht="15" hidden="false" customHeight="true" outlineLevel="0" collapsed="false">
      <c r="A183" s="60" t="n">
        <v>44673</v>
      </c>
      <c r="B183" s="1" t="n">
        <v>8</v>
      </c>
      <c r="C183" s="165" t="n">
        <v>17</v>
      </c>
      <c r="D183" s="36" t="n">
        <v>12.7</v>
      </c>
      <c r="E183" s="166" t="n">
        <f aca="false">IF(C183=0,"",D183/C183)</f>
        <v>0.747058823529412</v>
      </c>
      <c r="F183" s="36" t="n">
        <v>24.91</v>
      </c>
      <c r="G183" s="165" t="n">
        <v>750.78</v>
      </c>
    </row>
    <row r="184" customFormat="false" ht="15" hidden="false" customHeight="true" outlineLevel="0" collapsed="false">
      <c r="A184" s="60" t="n">
        <v>44674</v>
      </c>
      <c r="B184" s="1" t="n">
        <v>11</v>
      </c>
      <c r="C184" s="165" t="n">
        <v>20</v>
      </c>
      <c r="D184" s="36" t="n">
        <v>2.2</v>
      </c>
      <c r="E184" s="166" t="n">
        <f aca="false">IF(C184=0,"",D184/C184)</f>
        <v>0.11</v>
      </c>
      <c r="F184" s="36" t="n">
        <v>27.11</v>
      </c>
      <c r="G184" s="165" t="n">
        <v>752.98</v>
      </c>
    </row>
    <row r="185" customFormat="false" ht="15" hidden="false" customHeight="true" outlineLevel="0" collapsed="false">
      <c r="A185" s="60" t="n">
        <v>44675</v>
      </c>
      <c r="B185" s="1" t="n">
        <v>12</v>
      </c>
      <c r="C185" s="165" t="n">
        <v>23</v>
      </c>
      <c r="D185" s="38" t="n">
        <v>-5.7</v>
      </c>
      <c r="E185" s="166" t="n">
        <f aca="false">IF(C185=0,"",D185/C185)</f>
        <v>-0.247826086956522</v>
      </c>
      <c r="F185" s="36" t="n">
        <v>21.41</v>
      </c>
      <c r="G185" s="165" t="n">
        <v>747.28</v>
      </c>
    </row>
    <row r="186" customFormat="false" ht="15" hidden="false" customHeight="true" outlineLevel="0" collapsed="false">
      <c r="A186" s="60" t="n">
        <v>44676</v>
      </c>
      <c r="B186" s="1" t="n">
        <v>14</v>
      </c>
      <c r="C186" s="165" t="n">
        <v>26</v>
      </c>
      <c r="D186" s="38" t="n">
        <v>-15.5</v>
      </c>
      <c r="E186" s="166" t="n">
        <f aca="false">IF(C186=0,"",D186/C186)</f>
        <v>-0.596153846153846</v>
      </c>
      <c r="F186" s="36" t="n">
        <v>5.91</v>
      </c>
      <c r="G186" s="165" t="n">
        <v>731.78</v>
      </c>
    </row>
    <row r="187" customFormat="false" ht="15" hidden="false" customHeight="true" outlineLevel="0" collapsed="false">
      <c r="A187" s="60" t="n">
        <v>44677</v>
      </c>
      <c r="B187" s="1" t="n">
        <v>9</v>
      </c>
      <c r="C187" s="165" t="n">
        <v>20</v>
      </c>
      <c r="D187" s="38" t="n">
        <v>-10.25</v>
      </c>
      <c r="E187" s="166" t="n">
        <f aca="false">IF(C187=0,"",D187/C187)</f>
        <v>-0.5125</v>
      </c>
      <c r="F187" s="38" t="n">
        <v>-4.34</v>
      </c>
      <c r="G187" s="165" t="n">
        <v>721.53</v>
      </c>
    </row>
    <row r="188" customFormat="false" ht="15" hidden="false" customHeight="true" outlineLevel="0" collapsed="false">
      <c r="A188" s="60" t="n">
        <v>44678</v>
      </c>
      <c r="B188" s="1" t="n">
        <v>11</v>
      </c>
      <c r="C188" s="165" t="n">
        <v>23</v>
      </c>
      <c r="D188" s="38" t="n">
        <v>-11</v>
      </c>
      <c r="E188" s="166" t="n">
        <f aca="false">IF(C188=0,"",D188/C188)</f>
        <v>-0.478260869565217</v>
      </c>
      <c r="F188" s="38" t="n">
        <v>-15.34</v>
      </c>
      <c r="G188" s="165" t="n">
        <v>710.53</v>
      </c>
    </row>
    <row r="189" customFormat="false" ht="15" hidden="false" customHeight="true" outlineLevel="0" collapsed="false">
      <c r="A189" s="60" t="n">
        <v>44679</v>
      </c>
      <c r="B189" s="1" t="n">
        <v>7</v>
      </c>
      <c r="C189" s="165" t="n">
        <v>14</v>
      </c>
      <c r="D189" s="38" t="n">
        <v>-14</v>
      </c>
      <c r="E189" s="166" t="n">
        <f aca="false">IF(C189=0,"",D189/C189)</f>
        <v>-1</v>
      </c>
      <c r="F189" s="38" t="n">
        <v>-29.34</v>
      </c>
      <c r="G189" s="165" t="n">
        <v>696.53</v>
      </c>
    </row>
    <row r="190" customFormat="false" ht="15" hidden="false" customHeight="true" outlineLevel="0" collapsed="false">
      <c r="A190" s="60" t="n">
        <v>44680</v>
      </c>
      <c r="B190" s="1" t="n">
        <v>7</v>
      </c>
      <c r="C190" s="165" t="n">
        <v>15</v>
      </c>
      <c r="D190" s="38" t="n">
        <v>-15</v>
      </c>
      <c r="E190" s="166" t="n">
        <f aca="false">IF(C190=0,"",D190/C190)</f>
        <v>-1</v>
      </c>
      <c r="F190" s="38" t="n">
        <v>-44.34</v>
      </c>
      <c r="G190" s="165" t="n">
        <v>681.53</v>
      </c>
    </row>
    <row r="191" customFormat="false" ht="15" hidden="false" customHeight="true" outlineLevel="0" collapsed="false">
      <c r="A191" s="60" t="n">
        <v>44681</v>
      </c>
      <c r="B191" s="1" t="n">
        <v>3</v>
      </c>
      <c r="C191" s="165" t="n">
        <v>6</v>
      </c>
      <c r="D191" s="36" t="n">
        <v>2.4</v>
      </c>
      <c r="E191" s="166" t="n">
        <f aca="false">IF(C191=0,"",D191/C191)</f>
        <v>0.4</v>
      </c>
      <c r="F191" s="38" t="n">
        <v>-41.94</v>
      </c>
      <c r="G191" s="165" t="n">
        <v>683.93</v>
      </c>
    </row>
    <row r="192" customFormat="false" ht="15" hidden="false" customHeight="true" outlineLevel="0" collapsed="false">
      <c r="A192" s="63" t="s">
        <v>1635</v>
      </c>
      <c r="B192" s="63" t="n">
        <f aca="false">SUM(B165:B191)</f>
        <v>282</v>
      </c>
      <c r="C192" s="167" t="n">
        <f aca="false">SUM(C165:C191)</f>
        <v>567</v>
      </c>
      <c r="D192" s="148" t="n">
        <f aca="false">SUM(D165:D191)</f>
        <v>-94.9</v>
      </c>
      <c r="E192" s="168" t="n">
        <f aca="false">IF(C192=0,"",D192/C192)</f>
        <v>-0.167372134038801</v>
      </c>
      <c r="F192" s="148" t="n">
        <v>-41.94</v>
      </c>
      <c r="G192" s="167" t="n">
        <v>683.93</v>
      </c>
    </row>
    <row r="193" customFormat="false" ht="15" hidden="false" customHeight="true" outlineLevel="0" collapsed="false">
      <c r="A193" s="60" t="n">
        <v>44683</v>
      </c>
      <c r="B193" s="1" t="n">
        <v>9</v>
      </c>
      <c r="C193" s="165" t="n">
        <v>17</v>
      </c>
      <c r="D193" s="36" t="n">
        <v>4.6</v>
      </c>
      <c r="E193" s="166" t="n">
        <f aca="false">IF(C193=0,"",D193/C193)</f>
        <v>0.270588235294118</v>
      </c>
      <c r="F193" s="38" t="n">
        <v>-37.34</v>
      </c>
      <c r="G193" s="165" t="n">
        <v>688.53</v>
      </c>
    </row>
    <row r="194" customFormat="false" ht="15" hidden="false" customHeight="true" outlineLevel="0" collapsed="false">
      <c r="A194" s="60" t="n">
        <v>44684</v>
      </c>
      <c r="B194" s="1" t="n">
        <v>7</v>
      </c>
      <c r="C194" s="165" t="n">
        <v>17</v>
      </c>
      <c r="D194" s="38" t="n">
        <v>-17</v>
      </c>
      <c r="E194" s="166" t="n">
        <f aca="false">IF(C194=0,"",D194/C194)</f>
        <v>-1</v>
      </c>
      <c r="F194" s="38" t="n">
        <v>-54.34</v>
      </c>
      <c r="G194" s="165" t="n">
        <v>671.53</v>
      </c>
    </row>
    <row r="195" customFormat="false" ht="15" hidden="false" customHeight="true" outlineLevel="0" collapsed="false">
      <c r="A195" s="60" t="n">
        <v>44685</v>
      </c>
      <c r="B195" s="1" t="n">
        <v>7</v>
      </c>
      <c r="C195" s="165" t="n">
        <v>16</v>
      </c>
      <c r="D195" s="38" t="n">
        <v>-16</v>
      </c>
      <c r="E195" s="166" t="n">
        <f aca="false">IF(C195=0,"",D195/C195)</f>
        <v>-1</v>
      </c>
      <c r="F195" s="38" t="n">
        <v>-70.34</v>
      </c>
      <c r="G195" s="165" t="n">
        <v>655.53</v>
      </c>
    </row>
    <row r="196" customFormat="false" ht="15" hidden="false" customHeight="true" outlineLevel="0" collapsed="false">
      <c r="A196" s="60" t="n">
        <v>44686</v>
      </c>
      <c r="B196" s="1" t="n">
        <v>6</v>
      </c>
      <c r="C196" s="165" t="n">
        <v>11</v>
      </c>
      <c r="D196" s="35" t="n">
        <v>0</v>
      </c>
      <c r="E196" s="166" t="n">
        <f aca="false">IF(C196=0,"",D196/C196)</f>
        <v>0</v>
      </c>
      <c r="F196" s="38" t="n">
        <v>-70.34</v>
      </c>
      <c r="G196" s="165" t="n">
        <v>655.53</v>
      </c>
    </row>
    <row r="197" customFormat="false" ht="15" hidden="false" customHeight="true" outlineLevel="0" collapsed="false">
      <c r="A197" s="60" t="n">
        <v>44688</v>
      </c>
      <c r="B197" s="1" t="n">
        <v>6</v>
      </c>
      <c r="C197" s="165" t="n">
        <v>10</v>
      </c>
      <c r="D197" s="35" t="n">
        <v>0</v>
      </c>
      <c r="E197" s="166" t="n">
        <f aca="false">IF(C197=0,"",D197/C197)</f>
        <v>0</v>
      </c>
      <c r="F197" s="38" t="n">
        <v>-70.34</v>
      </c>
      <c r="G197" s="165" t="n">
        <v>655.53</v>
      </c>
    </row>
    <row r="198" customFormat="false" ht="15" hidden="false" customHeight="true" outlineLevel="0" collapsed="false">
      <c r="A198" s="60" t="n">
        <v>44689</v>
      </c>
      <c r="B198" s="1" t="n">
        <v>5</v>
      </c>
      <c r="C198" s="165" t="n">
        <v>10</v>
      </c>
      <c r="D198" s="36" t="n">
        <v>1</v>
      </c>
      <c r="E198" s="166" t="n">
        <f aca="false">IF(C198=0,"",D198/C198)</f>
        <v>0.1</v>
      </c>
      <c r="F198" s="38" t="n">
        <v>-69.34</v>
      </c>
      <c r="G198" s="165" t="n">
        <v>656.53</v>
      </c>
    </row>
    <row r="199" customFormat="false" ht="15" hidden="false" customHeight="true" outlineLevel="0" collapsed="false">
      <c r="A199" s="60" t="n">
        <v>44690</v>
      </c>
      <c r="B199" s="1" t="n">
        <v>6</v>
      </c>
      <c r="C199" s="165" t="n">
        <v>12</v>
      </c>
      <c r="D199" s="38" t="n">
        <v>-12</v>
      </c>
      <c r="E199" s="166" t="n">
        <f aca="false">IF(C199=0,"",D199/C199)</f>
        <v>-1</v>
      </c>
      <c r="F199" s="38" t="n">
        <v>-81.34</v>
      </c>
      <c r="G199" s="165" t="n">
        <v>644.53</v>
      </c>
    </row>
    <row r="200" customFormat="false" ht="15" hidden="false" customHeight="true" outlineLevel="0" collapsed="false">
      <c r="A200" s="60" t="n">
        <v>44691</v>
      </c>
      <c r="B200" s="1" t="n">
        <v>5</v>
      </c>
      <c r="C200" s="165" t="n">
        <v>11</v>
      </c>
      <c r="D200" s="38" t="n">
        <v>-0.8</v>
      </c>
      <c r="E200" s="166" t="n">
        <f aca="false">IF(C200=0,"",D200/C200)</f>
        <v>-0.0727272727272727</v>
      </c>
      <c r="F200" s="38" t="n">
        <v>-82.14</v>
      </c>
      <c r="G200" s="165" t="n">
        <v>643.73</v>
      </c>
    </row>
    <row r="201" customFormat="false" ht="15" hidden="false" customHeight="true" outlineLevel="0" collapsed="false">
      <c r="A201" s="60" t="n">
        <v>44692</v>
      </c>
      <c r="B201" s="1" t="n">
        <v>6</v>
      </c>
      <c r="C201" s="165" t="n">
        <v>13</v>
      </c>
      <c r="D201" s="38" t="n">
        <v>-13</v>
      </c>
      <c r="E201" s="166" t="n">
        <f aca="false">IF(C201=0,"",D201/C201)</f>
        <v>-1</v>
      </c>
      <c r="F201" s="38" t="n">
        <v>-95.14</v>
      </c>
      <c r="G201" s="165" t="n">
        <v>630.73</v>
      </c>
    </row>
    <row r="202" customFormat="false" ht="15" hidden="false" customHeight="true" outlineLevel="0" collapsed="false">
      <c r="A202" s="60" t="n">
        <v>44693</v>
      </c>
      <c r="B202" s="1" t="n">
        <v>5</v>
      </c>
      <c r="C202" s="165" t="n">
        <v>10</v>
      </c>
      <c r="D202" s="38" t="n">
        <v>-1</v>
      </c>
      <c r="E202" s="166" t="n">
        <f aca="false">IF(C202=0,"",D202/C202)</f>
        <v>-0.1</v>
      </c>
      <c r="F202" s="38" t="n">
        <v>-96.14</v>
      </c>
      <c r="G202" s="165" t="n">
        <v>629.73</v>
      </c>
    </row>
    <row r="203" customFormat="false" ht="15" hidden="false" customHeight="true" outlineLevel="0" collapsed="false">
      <c r="A203" s="60" t="n">
        <v>44694</v>
      </c>
      <c r="B203" s="1" t="n">
        <v>4</v>
      </c>
      <c r="C203" s="165" t="n">
        <v>8</v>
      </c>
      <c r="D203" s="38" t="n">
        <v>-8</v>
      </c>
      <c r="E203" s="166" t="n">
        <f aca="false">IF(C203=0,"",D203/C203)</f>
        <v>-1</v>
      </c>
      <c r="F203" s="38" t="n">
        <v>-104.14</v>
      </c>
      <c r="G203" s="165" t="n">
        <v>621.73</v>
      </c>
    </row>
    <row r="204" customFormat="false" ht="15" hidden="false" customHeight="true" outlineLevel="0" collapsed="false">
      <c r="A204" s="60" t="n">
        <v>44695</v>
      </c>
      <c r="B204" s="1" t="n">
        <v>5</v>
      </c>
      <c r="C204" s="165" t="n">
        <v>10</v>
      </c>
      <c r="D204" s="38" t="n">
        <v>-10</v>
      </c>
      <c r="E204" s="166" t="n">
        <f aca="false">IF(C204=0,"",D204/C204)</f>
        <v>-1</v>
      </c>
      <c r="F204" s="38" t="n">
        <v>-114.14</v>
      </c>
      <c r="G204" s="165" t="n">
        <v>611.73</v>
      </c>
    </row>
    <row r="205" customFormat="false" ht="15" hidden="false" customHeight="true" outlineLevel="0" collapsed="false">
      <c r="A205" s="60" t="n">
        <v>44697</v>
      </c>
      <c r="B205" s="1" t="n">
        <v>5</v>
      </c>
      <c r="C205" s="165" t="n">
        <v>10</v>
      </c>
      <c r="D205" s="38" t="n">
        <v>-10</v>
      </c>
      <c r="E205" s="166" t="n">
        <f aca="false">IF(C205=0,"",D205/C205)</f>
        <v>-1</v>
      </c>
      <c r="F205" s="38" t="n">
        <v>-124.14</v>
      </c>
      <c r="G205" s="165" t="n">
        <v>601.73</v>
      </c>
    </row>
    <row r="206" customFormat="false" ht="15" hidden="false" customHeight="true" outlineLevel="0" collapsed="false">
      <c r="A206" s="60" t="n">
        <v>44699</v>
      </c>
      <c r="B206" s="1" t="n">
        <v>3</v>
      </c>
      <c r="C206" s="165" t="n">
        <v>6</v>
      </c>
      <c r="D206" s="36" t="n">
        <v>2</v>
      </c>
      <c r="E206" s="166" t="n">
        <f aca="false">IF(C206=0,"",D206/C206)</f>
        <v>0.333333333333333</v>
      </c>
      <c r="F206" s="38" t="n">
        <v>-122.14</v>
      </c>
      <c r="G206" s="165" t="n">
        <v>603.73</v>
      </c>
    </row>
    <row r="207" customFormat="false" ht="15" hidden="false" customHeight="true" outlineLevel="0" collapsed="false">
      <c r="A207" s="60" t="n">
        <v>44700</v>
      </c>
      <c r="B207" s="1" t="n">
        <v>3</v>
      </c>
      <c r="C207" s="165" t="n">
        <v>6</v>
      </c>
      <c r="D207" s="36" t="n">
        <v>4.5</v>
      </c>
      <c r="E207" s="166" t="n">
        <f aca="false">IF(C207=0,"",D207/C207)</f>
        <v>0.75</v>
      </c>
      <c r="F207" s="38" t="n">
        <v>-117.64</v>
      </c>
      <c r="G207" s="165" t="n">
        <v>608.23</v>
      </c>
    </row>
    <row r="208" customFormat="false" ht="15" hidden="false" customHeight="true" outlineLevel="0" collapsed="false">
      <c r="A208" s="60" t="n">
        <v>44701</v>
      </c>
      <c r="B208" s="1" t="n">
        <v>3</v>
      </c>
      <c r="C208" s="165" t="n">
        <v>6</v>
      </c>
      <c r="D208" s="38" t="n">
        <v>-6</v>
      </c>
      <c r="E208" s="166" t="n">
        <f aca="false">IF(C208=0,"",D208/C208)</f>
        <v>-1</v>
      </c>
      <c r="F208" s="38" t="n">
        <v>-123.64</v>
      </c>
      <c r="G208" s="165" t="n">
        <v>602.23</v>
      </c>
    </row>
    <row r="209" customFormat="false" ht="15" hidden="false" customHeight="true" outlineLevel="0" collapsed="false">
      <c r="A209" s="60" t="n">
        <v>44702</v>
      </c>
      <c r="B209" s="1" t="n">
        <v>3</v>
      </c>
      <c r="C209" s="165" t="n">
        <v>6</v>
      </c>
      <c r="D209" s="38" t="n">
        <v>-6</v>
      </c>
      <c r="E209" s="166" t="n">
        <f aca="false">IF(C209=0,"",D209/C209)</f>
        <v>-1</v>
      </c>
      <c r="F209" s="38" t="n">
        <v>-129.64</v>
      </c>
      <c r="G209" s="165" t="n">
        <v>596.23</v>
      </c>
    </row>
    <row r="210" customFormat="false" ht="15" hidden="false" customHeight="true" outlineLevel="0" collapsed="false">
      <c r="A210" s="60" t="n">
        <v>44703</v>
      </c>
      <c r="B210" s="1" t="n">
        <v>3</v>
      </c>
      <c r="C210" s="165" t="n">
        <v>7</v>
      </c>
      <c r="D210" s="36" t="n">
        <v>6</v>
      </c>
      <c r="E210" s="166" t="n">
        <f aca="false">IF(C210=0,"",D210/C210)</f>
        <v>0.857142857142857</v>
      </c>
      <c r="F210" s="38" t="n">
        <v>-123.64</v>
      </c>
      <c r="G210" s="165" t="n">
        <v>602.23</v>
      </c>
    </row>
    <row r="211" customFormat="false" ht="15" hidden="false" customHeight="true" outlineLevel="0" collapsed="false">
      <c r="A211" s="60" t="n">
        <v>44704</v>
      </c>
      <c r="B211" s="1" t="n">
        <v>3</v>
      </c>
      <c r="C211" s="165" t="n">
        <v>7</v>
      </c>
      <c r="D211" s="36" t="n">
        <v>16.2</v>
      </c>
      <c r="E211" s="166" t="n">
        <f aca="false">IF(C211=0,"",D211/C211)</f>
        <v>2.31428571428571</v>
      </c>
      <c r="F211" s="38" t="n">
        <v>-107.44</v>
      </c>
      <c r="G211" s="165" t="n">
        <v>618.43</v>
      </c>
    </row>
    <row r="212" customFormat="false" ht="15" hidden="false" customHeight="true" outlineLevel="0" collapsed="false">
      <c r="A212" s="60" t="n">
        <v>44705</v>
      </c>
      <c r="B212" s="1" t="n">
        <v>3</v>
      </c>
      <c r="C212" s="165" t="n">
        <v>4</v>
      </c>
      <c r="D212" s="38" t="n">
        <v>-4</v>
      </c>
      <c r="E212" s="166" t="n">
        <f aca="false">IF(C212=0,"",D212/C212)</f>
        <v>-1</v>
      </c>
      <c r="F212" s="38" t="n">
        <v>-111.44</v>
      </c>
      <c r="G212" s="165" t="n">
        <v>614.43</v>
      </c>
    </row>
    <row r="213" customFormat="false" ht="15" hidden="false" customHeight="true" outlineLevel="0" collapsed="false">
      <c r="A213" s="60" t="n">
        <v>44706</v>
      </c>
      <c r="B213" s="1" t="n">
        <v>3</v>
      </c>
      <c r="C213" s="165" t="n">
        <v>7</v>
      </c>
      <c r="D213" s="38" t="n">
        <v>-7</v>
      </c>
      <c r="E213" s="166" t="n">
        <f aca="false">IF(C213=0,"",D213/C213)</f>
        <v>-1</v>
      </c>
      <c r="F213" s="38" t="n">
        <v>-118.44</v>
      </c>
      <c r="G213" s="165" t="n">
        <v>607.43</v>
      </c>
    </row>
    <row r="214" customFormat="false" ht="15" hidden="false" customHeight="true" outlineLevel="0" collapsed="false">
      <c r="A214" s="60" t="n">
        <v>44707</v>
      </c>
      <c r="B214" s="1" t="n">
        <v>3</v>
      </c>
      <c r="C214" s="165" t="n">
        <v>5</v>
      </c>
      <c r="D214" s="38" t="n">
        <v>-5</v>
      </c>
      <c r="E214" s="166" t="n">
        <f aca="false">IF(C214=0,"",D214/C214)</f>
        <v>-1</v>
      </c>
      <c r="F214" s="38" t="n">
        <v>-123.44</v>
      </c>
      <c r="G214" s="165" t="n">
        <v>602.43</v>
      </c>
    </row>
    <row r="215" customFormat="false" ht="15" hidden="false" customHeight="true" outlineLevel="0" collapsed="false">
      <c r="A215" s="60" t="n">
        <v>44708</v>
      </c>
      <c r="B215" s="1" t="n">
        <v>3</v>
      </c>
      <c r="C215" s="165" t="n">
        <v>7</v>
      </c>
      <c r="D215" s="38" t="n">
        <v>-7</v>
      </c>
      <c r="E215" s="166" t="n">
        <f aca="false">IF(C215=0,"",D215/C215)</f>
        <v>-1</v>
      </c>
      <c r="F215" s="38" t="n">
        <v>-130.44</v>
      </c>
      <c r="G215" s="165" t="n">
        <v>595.43</v>
      </c>
    </row>
    <row r="216" customFormat="false" ht="15" hidden="false" customHeight="true" outlineLevel="0" collapsed="false">
      <c r="A216" s="60" t="n">
        <v>44709</v>
      </c>
      <c r="B216" s="1" t="n">
        <v>3</v>
      </c>
      <c r="C216" s="165" t="n">
        <v>7</v>
      </c>
      <c r="D216" s="36" t="n">
        <v>17.75</v>
      </c>
      <c r="E216" s="166" t="n">
        <f aca="false">IF(C216=0,"",D216/C216)</f>
        <v>2.53571428571429</v>
      </c>
      <c r="F216" s="38" t="n">
        <v>-112.69</v>
      </c>
      <c r="G216" s="165" t="n">
        <v>613.18</v>
      </c>
    </row>
    <row r="217" customFormat="false" ht="15" hidden="false" customHeight="true" outlineLevel="0" collapsed="false">
      <c r="A217" s="60" t="n">
        <v>44711</v>
      </c>
      <c r="B217" s="1" t="n">
        <v>3</v>
      </c>
      <c r="C217" s="165" t="n">
        <v>7</v>
      </c>
      <c r="D217" s="36" t="n">
        <v>2</v>
      </c>
      <c r="E217" s="166" t="n">
        <f aca="false">IF(C217=0,"",D217/C217)</f>
        <v>0.285714285714286</v>
      </c>
      <c r="F217" s="38" t="n">
        <v>-110.69</v>
      </c>
      <c r="G217" s="165" t="n">
        <v>615.18</v>
      </c>
    </row>
    <row r="218" customFormat="false" ht="15" hidden="false" customHeight="true" outlineLevel="0" collapsed="false">
      <c r="A218" s="63" t="s">
        <v>1636</v>
      </c>
      <c r="B218" s="63" t="n">
        <f aca="false">SUM(B193:B217)</f>
        <v>112</v>
      </c>
      <c r="C218" s="167" t="n">
        <f aca="false">SUM(C193:C217)</f>
        <v>230</v>
      </c>
      <c r="D218" s="148" t="n">
        <f aca="false">SUM(D193:D217)</f>
        <v>-68.75</v>
      </c>
      <c r="E218" s="168" t="n">
        <f aca="false">IF(C218=0,"",D218/C218)</f>
        <v>-0.298913043478261</v>
      </c>
      <c r="F218" s="148" t="n">
        <v>-110.69</v>
      </c>
      <c r="G218" s="167" t="n">
        <v>615.18</v>
      </c>
    </row>
    <row r="219" customFormat="false" ht="15" hidden="false" customHeight="true" outlineLevel="0" collapsed="false">
      <c r="A219" s="60" t="n">
        <v>44715</v>
      </c>
      <c r="B219" s="1" t="n">
        <v>5</v>
      </c>
      <c r="C219" s="165" t="n">
        <v>11</v>
      </c>
      <c r="D219" s="36" t="n">
        <v>9.7</v>
      </c>
      <c r="E219" s="166" t="n">
        <f aca="false">IF(C219=0,"",D219/C219)</f>
        <v>0.881818181818182</v>
      </c>
      <c r="F219" s="38" t="n">
        <v>-100.99</v>
      </c>
      <c r="G219" s="165" t="n">
        <v>624.88</v>
      </c>
    </row>
    <row r="220" customFormat="false" ht="15" hidden="false" customHeight="true" outlineLevel="0" collapsed="false">
      <c r="A220" s="60" t="n">
        <v>44718</v>
      </c>
      <c r="B220" s="1" t="n">
        <v>4</v>
      </c>
      <c r="C220" s="165" t="n">
        <v>10</v>
      </c>
      <c r="D220" s="38" t="n">
        <v>-1.3</v>
      </c>
      <c r="E220" s="166" t="n">
        <f aca="false">IF(C220=0,"",D220/C220)</f>
        <v>-0.13</v>
      </c>
      <c r="F220" s="38" t="n">
        <v>-102.29</v>
      </c>
      <c r="G220" s="165" t="n">
        <v>623.58</v>
      </c>
    </row>
    <row r="221" customFormat="false" ht="15" hidden="false" customHeight="true" outlineLevel="0" collapsed="false">
      <c r="A221" s="60" t="n">
        <v>44721</v>
      </c>
      <c r="B221" s="1" t="n">
        <v>4</v>
      </c>
      <c r="C221" s="165" t="n">
        <v>9</v>
      </c>
      <c r="D221" s="38" t="n">
        <v>-9</v>
      </c>
      <c r="E221" s="166" t="n">
        <f aca="false">IF(C221=0,"",D221/C221)</f>
        <v>-1</v>
      </c>
      <c r="F221" s="38" t="n">
        <v>-111.29</v>
      </c>
      <c r="G221" s="165" t="n">
        <v>614.58</v>
      </c>
    </row>
    <row r="222" customFormat="false" ht="15" hidden="false" customHeight="true" outlineLevel="0" collapsed="false">
      <c r="A222" s="60" t="n">
        <v>44723</v>
      </c>
      <c r="B222" s="1" t="n">
        <v>4</v>
      </c>
      <c r="C222" s="165" t="n">
        <v>9</v>
      </c>
      <c r="D222" s="36" t="n">
        <v>2.4</v>
      </c>
      <c r="E222" s="166" t="n">
        <f aca="false">IF(C222=0,"",D222/C222)</f>
        <v>0.266666666666667</v>
      </c>
      <c r="F222" s="38" t="n">
        <v>-108.89</v>
      </c>
      <c r="G222" s="165" t="n">
        <v>616.98</v>
      </c>
    </row>
    <row r="223" customFormat="false" ht="15" hidden="false" customHeight="true" outlineLevel="0" collapsed="false">
      <c r="A223" s="60" t="n">
        <v>44726</v>
      </c>
      <c r="B223" s="1" t="n">
        <v>5</v>
      </c>
      <c r="C223" s="165" t="n">
        <v>12</v>
      </c>
      <c r="D223" s="38" t="n">
        <v>-12</v>
      </c>
      <c r="E223" s="166" t="n">
        <f aca="false">IF(C223=0,"",D223/C223)</f>
        <v>-1</v>
      </c>
      <c r="F223" s="38" t="n">
        <v>-120.89</v>
      </c>
      <c r="G223" s="165" t="n">
        <v>604.98</v>
      </c>
    </row>
    <row r="224" customFormat="false" ht="15" hidden="false" customHeight="true" outlineLevel="0" collapsed="false">
      <c r="A224" s="60" t="n">
        <v>44729</v>
      </c>
      <c r="B224" s="1" t="n">
        <v>4</v>
      </c>
      <c r="C224" s="165" t="n">
        <v>11</v>
      </c>
      <c r="D224" s="36" t="n">
        <v>23.2</v>
      </c>
      <c r="E224" s="166" t="n">
        <f aca="false">IF(C224=0,"",D224/C224)</f>
        <v>2.10909090909091</v>
      </c>
      <c r="F224" s="38" t="n">
        <v>-97.69</v>
      </c>
      <c r="G224" s="165" t="n">
        <v>628.18</v>
      </c>
    </row>
    <row r="225" customFormat="false" ht="15" hidden="false" customHeight="true" outlineLevel="0" collapsed="false">
      <c r="A225" s="63" t="s">
        <v>1637</v>
      </c>
      <c r="B225" s="63" t="n">
        <f aca="false">SUM(B219:B224)</f>
        <v>26</v>
      </c>
      <c r="C225" s="167" t="n">
        <f aca="false">SUM(C219:C224)</f>
        <v>62</v>
      </c>
      <c r="D225" s="148" t="n">
        <f aca="false">SUM(D219:D224)</f>
        <v>13</v>
      </c>
      <c r="E225" s="168" t="n">
        <f aca="false">IF(C225=0,"",D225/C225)</f>
        <v>0.209677419354839</v>
      </c>
      <c r="F225" s="148" t="n">
        <v>-97.69</v>
      </c>
      <c r="G225" s="167" t="n">
        <v>628.18</v>
      </c>
    </row>
    <row r="226" customFormat="false" ht="15" hidden="false" customHeight="true" outlineLevel="0" collapsed="false">
      <c r="A226" s="63" t="s">
        <v>1386</v>
      </c>
      <c r="B226" s="63" t="n">
        <f aca="false">B16+B46+B77+B109+B132+B164+B192+B218+B225</f>
        <v>2538</v>
      </c>
      <c r="C226" s="167" t="n">
        <f aca="false">C16+C46+C77+C109+C132+C164+C192+C218+C225</f>
        <v>5078.7</v>
      </c>
      <c r="D226" s="148" t="n">
        <f aca="false">D16+D46+D77+D109+D132+D164+D192+D218+D225</f>
        <v>-97.69</v>
      </c>
      <c r="E226" s="168" t="n">
        <f aca="false">IF(C226=0,"",D226/C226)</f>
        <v>-0.0192352373638923</v>
      </c>
      <c r="F226" s="148" t="n">
        <v>-97.69</v>
      </c>
      <c r="G226" s="167" t="n">
        <v>628.18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8"/>
    <col collapsed="false" customWidth="true" hidden="false" outlineLevel="0" max="3" min="3" style="1" width="12"/>
    <col collapsed="false" customWidth="true" hidden="false" outlineLevel="0" max="4" min="4" style="1" width="16"/>
    <col collapsed="false" customWidth="true" hidden="false" outlineLevel="0" max="5" min="5" style="1" width="11"/>
    <col collapsed="false" customWidth="true" hidden="false" outlineLevel="0" max="6" min="6" style="1" width="9"/>
    <col collapsed="false" customWidth="true" hidden="false" outlineLevel="0" max="7" min="7" style="1" width="13"/>
  </cols>
  <sheetData>
    <row r="1" customFormat="false" ht="18" hidden="false" customHeight="true" outlineLevel="0" collapsed="false">
      <c r="A1" s="163" t="s">
        <v>1638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1157</v>
      </c>
      <c r="B2" s="164" t="s">
        <v>1224</v>
      </c>
      <c r="C2" s="164" t="s">
        <v>1227</v>
      </c>
      <c r="D2" s="164" t="s">
        <v>1577</v>
      </c>
      <c r="E2" s="164" t="s">
        <v>1578</v>
      </c>
      <c r="F2" s="164" t="s">
        <v>1129</v>
      </c>
      <c r="G2" s="164" t="s">
        <v>1579</v>
      </c>
    </row>
    <row r="3" customFormat="false" ht="15" hidden="false" customHeight="true" outlineLevel="0" collapsed="false">
      <c r="A3" s="1" t="s">
        <v>1639</v>
      </c>
      <c r="B3" s="1" t="n">
        <v>96</v>
      </c>
      <c r="C3" s="165" t="n">
        <v>164.5</v>
      </c>
      <c r="D3" s="169" t="s">
        <v>1640</v>
      </c>
      <c r="E3" s="38" t="n">
        <v>-53.7</v>
      </c>
      <c r="F3" s="166" t="n">
        <f aca="false">IF(C3=0,"",E3/C3)</f>
        <v>-0.326443768996961</v>
      </c>
      <c r="G3" s="165" t="n">
        <v>672.17</v>
      </c>
    </row>
    <row r="4" customFormat="false" ht="15" hidden="false" customHeight="true" outlineLevel="0" collapsed="false">
      <c r="A4" s="1" t="s">
        <v>1641</v>
      </c>
      <c r="B4" s="1" t="n">
        <v>303</v>
      </c>
      <c r="C4" s="165" t="n">
        <v>568.5</v>
      </c>
      <c r="D4" s="169" t="s">
        <v>1642</v>
      </c>
      <c r="E4" s="38" t="n">
        <v>-57.26</v>
      </c>
      <c r="F4" s="166" t="n">
        <f aca="false">IF(C4=0,"",E4/C4)</f>
        <v>-0.100721196130167</v>
      </c>
      <c r="G4" s="165" t="n">
        <v>614.91</v>
      </c>
    </row>
    <row r="5" customFormat="false" ht="15" hidden="false" customHeight="true" outlineLevel="0" collapsed="false">
      <c r="A5" s="1" t="s">
        <v>1643</v>
      </c>
      <c r="B5" s="1" t="n">
        <v>393</v>
      </c>
      <c r="C5" s="165" t="n">
        <v>701.5</v>
      </c>
      <c r="D5" s="169" t="s">
        <v>1644</v>
      </c>
      <c r="E5" s="36" t="n">
        <v>147.77</v>
      </c>
      <c r="F5" s="166" t="n">
        <f aca="false">IF(C5=0,"",E5/C5)</f>
        <v>0.210648610121169</v>
      </c>
      <c r="G5" s="165" t="n">
        <v>762.68</v>
      </c>
    </row>
    <row r="6" customFormat="false" ht="15" hidden="false" customHeight="true" outlineLevel="0" collapsed="false">
      <c r="A6" s="1" t="s">
        <v>1645</v>
      </c>
      <c r="B6" s="1" t="n">
        <v>497</v>
      </c>
      <c r="C6" s="165" t="n">
        <v>1082</v>
      </c>
      <c r="D6" s="169" t="s">
        <v>1646</v>
      </c>
      <c r="E6" s="36" t="n">
        <v>70.11</v>
      </c>
      <c r="F6" s="166" t="n">
        <f aca="false">IF(C6=0,"",E6/C6)</f>
        <v>0.0647966728280961</v>
      </c>
      <c r="G6" s="165" t="n">
        <v>832.79</v>
      </c>
    </row>
    <row r="7" customFormat="false" ht="15" hidden="false" customHeight="true" outlineLevel="0" collapsed="false">
      <c r="A7" s="1" t="s">
        <v>1647</v>
      </c>
      <c r="B7" s="1" t="n">
        <v>371</v>
      </c>
      <c r="C7" s="165" t="n">
        <v>761</v>
      </c>
      <c r="D7" s="169" t="s">
        <v>1648</v>
      </c>
      <c r="E7" s="36" t="n">
        <v>8.63</v>
      </c>
      <c r="F7" s="166" t="n">
        <f aca="false">IF(C7=0,"",E7/C7)</f>
        <v>0.0113403416557162</v>
      </c>
      <c r="G7" s="165" t="n">
        <v>841.42</v>
      </c>
    </row>
    <row r="8" customFormat="false" ht="15" hidden="false" customHeight="true" outlineLevel="0" collapsed="false">
      <c r="A8" s="1" t="s">
        <v>1649</v>
      </c>
      <c r="B8" s="1" t="n">
        <v>458</v>
      </c>
      <c r="C8" s="165" t="n">
        <v>942.2</v>
      </c>
      <c r="D8" s="169" t="s">
        <v>1650</v>
      </c>
      <c r="E8" s="38" t="n">
        <v>-62.59</v>
      </c>
      <c r="F8" s="166" t="n">
        <f aca="false">IF(C8=0,"",E8/C8)</f>
        <v>-0.0664296327743579</v>
      </c>
      <c r="G8" s="165" t="n">
        <v>778.83</v>
      </c>
    </row>
    <row r="9" customFormat="false" ht="15" hidden="false" customHeight="true" outlineLevel="0" collapsed="false">
      <c r="A9" s="1" t="s">
        <v>1651</v>
      </c>
      <c r="B9" s="1" t="n">
        <v>282</v>
      </c>
      <c r="C9" s="165" t="n">
        <v>567</v>
      </c>
      <c r="D9" s="169" t="s">
        <v>1652</v>
      </c>
      <c r="E9" s="38" t="n">
        <v>-94.9</v>
      </c>
      <c r="F9" s="166" t="n">
        <f aca="false">IF(C9=0,"",E9/C9)</f>
        <v>-0.167372134038801</v>
      </c>
      <c r="G9" s="165" t="n">
        <v>683.93</v>
      </c>
    </row>
    <row r="10" customFormat="false" ht="15" hidden="false" customHeight="true" outlineLevel="0" collapsed="false">
      <c r="A10" s="1" t="s">
        <v>1653</v>
      </c>
      <c r="B10" s="1" t="n">
        <v>112</v>
      </c>
      <c r="C10" s="165" t="n">
        <v>230</v>
      </c>
      <c r="D10" s="169" t="s">
        <v>1654</v>
      </c>
      <c r="E10" s="38" t="n">
        <v>-68.75</v>
      </c>
      <c r="F10" s="166" t="n">
        <f aca="false">IF(C10=0,"",E10/C10)</f>
        <v>-0.298913043478261</v>
      </c>
      <c r="G10" s="165" t="n">
        <v>615.18</v>
      </c>
    </row>
    <row r="11" customFormat="false" ht="15" hidden="false" customHeight="true" outlineLevel="0" collapsed="false">
      <c r="A11" s="1" t="s">
        <v>1655</v>
      </c>
      <c r="B11" s="1" t="n">
        <v>26</v>
      </c>
      <c r="C11" s="165" t="n">
        <v>62</v>
      </c>
      <c r="D11" s="169" t="s">
        <v>1656</v>
      </c>
      <c r="E11" s="36" t="n">
        <v>13</v>
      </c>
      <c r="F11" s="166" t="n">
        <f aca="false">IF(C11=0,"",E11/C11)</f>
        <v>0.209677419354839</v>
      </c>
      <c r="G11" s="165" t="n">
        <v>628.18</v>
      </c>
    </row>
    <row r="12" customFormat="false" ht="15" hidden="false" customHeight="true" outlineLevel="0" collapsed="false">
      <c r="A12" s="63" t="s">
        <v>1386</v>
      </c>
      <c r="B12" s="63" t="n">
        <f aca="false">B3+B4+B5+B6+B7+B8+B9+B10+B11</f>
        <v>2538</v>
      </c>
      <c r="C12" s="167" t="n">
        <f aca="false">C3+C4+C5+C6+C7+C8+C9+C10+C11</f>
        <v>5078.7</v>
      </c>
      <c r="D12" s="66"/>
      <c r="E12" s="148" t="n">
        <f aca="false">E3+E4+E5+E6+E7+E8+E9+E10+E11</f>
        <v>-97.69</v>
      </c>
      <c r="F12" s="168" t="n">
        <f aca="false">IF(C12=0,"",E12/C12)</f>
        <v>-0.0192352373638923</v>
      </c>
      <c r="G12" s="167" t="n">
        <v>628.18</v>
      </c>
    </row>
    <row r="14" customFormat="false" ht="15" hidden="false" customHeight="true" outlineLevel="0" collapsed="false">
      <c r="A14" s="170" t="s">
        <v>1588</v>
      </c>
      <c r="B14" s="170" t="s">
        <v>1589</v>
      </c>
    </row>
    <row r="15" customFormat="false" ht="15" hidden="false" customHeight="true" outlineLevel="0" collapsed="false">
      <c r="A15" s="1" t="s">
        <v>1590</v>
      </c>
      <c r="B15" s="1" t="s">
        <v>1657</v>
      </c>
    </row>
    <row r="16" customFormat="false" ht="15" hidden="false" customHeight="true" outlineLevel="0" collapsed="false">
      <c r="A16" s="1" t="s">
        <v>1592</v>
      </c>
      <c r="B16" s="1" t="n">
        <v>725.87</v>
      </c>
    </row>
    <row r="17" customFormat="false" ht="15" hidden="false" customHeight="true" outlineLevel="0" collapsed="false">
      <c r="A17" s="1" t="s">
        <v>1593</v>
      </c>
      <c r="B17" s="1" t="n">
        <v>628.18</v>
      </c>
    </row>
    <row r="18" customFormat="false" ht="15" hidden="false" customHeight="true" outlineLevel="0" collapsed="false">
      <c r="A18" s="1" t="s">
        <v>1594</v>
      </c>
      <c r="B18" s="1" t="n">
        <v>-97.69</v>
      </c>
    </row>
    <row r="19" customFormat="false" ht="15" hidden="false" customHeight="true" outlineLevel="0" collapsed="false">
      <c r="A19" s="1" t="s">
        <v>1281</v>
      </c>
      <c r="B19" s="1" t="s">
        <v>1658</v>
      </c>
    </row>
    <row r="20" customFormat="false" ht="15" hidden="false" customHeight="true" outlineLevel="0" collapsed="false">
      <c r="A20" s="1" t="s">
        <v>1284</v>
      </c>
      <c r="B20" s="1" t="s">
        <v>1659</v>
      </c>
    </row>
    <row r="21" customFormat="false" ht="15" hidden="false" customHeight="true" outlineLevel="0" collapsed="false">
      <c r="A21" s="1" t="s">
        <v>1139</v>
      </c>
      <c r="B21" s="1" t="s">
        <v>1627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7"/>
    <col collapsed="false" customWidth="true" hidden="false" outlineLevel="0" max="3" min="3" style="1" width="11"/>
    <col collapsed="false" customWidth="true" hidden="false" outlineLevel="0" max="4" min="4" style="1" width="12"/>
    <col collapsed="false" customWidth="true" hidden="false" outlineLevel="0" max="5" min="5" style="1" width="9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18" hidden="false" customHeight="true" outlineLevel="0" collapsed="false">
      <c r="A1" s="163" t="s">
        <v>1660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</v>
      </c>
      <c r="B2" s="164" t="s">
        <v>1224</v>
      </c>
      <c r="C2" s="164" t="s">
        <v>1227</v>
      </c>
      <c r="D2" s="164" t="s">
        <v>1569</v>
      </c>
      <c r="E2" s="164" t="s">
        <v>1129</v>
      </c>
      <c r="F2" s="164" t="s">
        <v>1570</v>
      </c>
      <c r="G2" s="164" t="s">
        <v>1571</v>
      </c>
    </row>
    <row r="3" customFormat="false" ht="15" hidden="false" customHeight="true" outlineLevel="0" collapsed="false">
      <c r="A3" s="60" t="n">
        <v>44851</v>
      </c>
      <c r="B3" s="1" t="n">
        <v>22</v>
      </c>
      <c r="C3" s="165" t="n">
        <v>28.98</v>
      </c>
      <c r="D3" s="38" t="n">
        <v>-1.23</v>
      </c>
      <c r="E3" s="166" t="n">
        <f aca="false">IF(C3=0,"",D3/C3)</f>
        <v>-0.0424430641821946</v>
      </c>
      <c r="F3" s="38" t="n">
        <v>-1.23</v>
      </c>
      <c r="G3" s="165" t="n">
        <v>626.95</v>
      </c>
    </row>
    <row r="4" customFormat="false" ht="15" hidden="false" customHeight="true" outlineLevel="0" collapsed="false">
      <c r="A4" s="60" t="n">
        <v>44854</v>
      </c>
      <c r="B4" s="1" t="n">
        <v>32</v>
      </c>
      <c r="C4" s="165" t="n">
        <v>45.99</v>
      </c>
      <c r="D4" s="36" t="n">
        <v>11.99</v>
      </c>
      <c r="E4" s="166" t="n">
        <f aca="false">IF(C4=0,"",D4/C4)</f>
        <v>0.260708849749946</v>
      </c>
      <c r="F4" s="36" t="n">
        <v>10.76</v>
      </c>
      <c r="G4" s="165" t="n">
        <v>638.94</v>
      </c>
    </row>
    <row r="5" customFormat="false" ht="15" hidden="false" customHeight="true" outlineLevel="0" collapsed="false">
      <c r="A5" s="60" t="n">
        <v>44855</v>
      </c>
      <c r="B5" s="1" t="n">
        <v>10</v>
      </c>
      <c r="C5" s="165" t="n">
        <v>19</v>
      </c>
      <c r="D5" s="38" t="n">
        <v>-6.89</v>
      </c>
      <c r="E5" s="166" t="n">
        <f aca="false">IF(C5=0,"",D5/C5)</f>
        <v>-0.362631578947368</v>
      </c>
      <c r="F5" s="36" t="n">
        <v>3.87</v>
      </c>
      <c r="G5" s="165" t="n">
        <v>632.05</v>
      </c>
    </row>
    <row r="6" customFormat="false" ht="15" hidden="false" customHeight="true" outlineLevel="0" collapsed="false">
      <c r="A6" s="60" t="n">
        <v>44856</v>
      </c>
      <c r="B6" s="1" t="n">
        <v>31</v>
      </c>
      <c r="C6" s="165" t="n">
        <v>51.06</v>
      </c>
      <c r="D6" s="36" t="n">
        <v>1.52</v>
      </c>
      <c r="E6" s="166" t="n">
        <f aca="false">IF(C6=0,"",D6/C6)</f>
        <v>0.0297688993341167</v>
      </c>
      <c r="F6" s="36" t="n">
        <v>5.39</v>
      </c>
      <c r="G6" s="165" t="n">
        <v>633.57</v>
      </c>
    </row>
    <row r="7" customFormat="false" ht="15" hidden="false" customHeight="true" outlineLevel="0" collapsed="false">
      <c r="A7" s="60" t="n">
        <v>44857</v>
      </c>
      <c r="B7" s="1" t="n">
        <v>33</v>
      </c>
      <c r="C7" s="165" t="n">
        <v>45.98</v>
      </c>
      <c r="D7" s="38" t="n">
        <v>-17.82</v>
      </c>
      <c r="E7" s="166" t="n">
        <f aca="false">IF(C7=0,"",D7/C7)</f>
        <v>-0.38755980861244</v>
      </c>
      <c r="F7" s="38" t="n">
        <v>-12.43</v>
      </c>
      <c r="G7" s="165" t="n">
        <v>615.75</v>
      </c>
    </row>
    <row r="8" customFormat="false" ht="15" hidden="false" customHeight="true" outlineLevel="0" collapsed="false">
      <c r="A8" s="60" t="n">
        <v>44858</v>
      </c>
      <c r="B8" s="1" t="n">
        <v>19</v>
      </c>
      <c r="C8" s="165" t="n">
        <v>28.81</v>
      </c>
      <c r="D8" s="38" t="n">
        <v>-7.92</v>
      </c>
      <c r="E8" s="166" t="n">
        <f aca="false">IF(C8=0,"",D8/C8)</f>
        <v>-0.27490454703228</v>
      </c>
      <c r="F8" s="38" t="n">
        <v>-20.35</v>
      </c>
      <c r="G8" s="165" t="n">
        <v>607.83</v>
      </c>
    </row>
    <row r="9" customFormat="false" ht="15" hidden="false" customHeight="true" outlineLevel="0" collapsed="false">
      <c r="A9" s="60" t="n">
        <v>44859</v>
      </c>
      <c r="B9" s="1" t="n">
        <v>26</v>
      </c>
      <c r="C9" s="165" t="n">
        <v>36.97</v>
      </c>
      <c r="D9" s="36" t="n">
        <v>37.58</v>
      </c>
      <c r="E9" s="166" t="n">
        <f aca="false">IF(C9=0,"",D9/C9)</f>
        <v>1.01649986475521</v>
      </c>
      <c r="F9" s="36" t="n">
        <v>17.23</v>
      </c>
      <c r="G9" s="165" t="n">
        <v>645.41</v>
      </c>
    </row>
    <row r="10" customFormat="false" ht="15" hidden="false" customHeight="true" outlineLevel="0" collapsed="false">
      <c r="A10" s="60" t="n">
        <v>44860</v>
      </c>
      <c r="B10" s="1" t="n">
        <v>16</v>
      </c>
      <c r="C10" s="165" t="n">
        <v>22.98</v>
      </c>
      <c r="D10" s="38" t="n">
        <v>-7.88</v>
      </c>
      <c r="E10" s="166" t="n">
        <f aca="false">IF(C10=0,"",D10/C10)</f>
        <v>-0.342906875543951</v>
      </c>
      <c r="F10" s="36" t="n">
        <v>9.35</v>
      </c>
      <c r="G10" s="165" t="n">
        <v>637.53</v>
      </c>
    </row>
    <row r="11" customFormat="false" ht="15" hidden="false" customHeight="true" outlineLevel="0" collapsed="false">
      <c r="A11" s="60" t="n">
        <v>44861</v>
      </c>
      <c r="B11" s="1" t="n">
        <v>24</v>
      </c>
      <c r="C11" s="165" t="n">
        <v>40.48</v>
      </c>
      <c r="D11" s="36" t="n">
        <v>30</v>
      </c>
      <c r="E11" s="166" t="n">
        <f aca="false">IF(C11=0,"",D11/C11)</f>
        <v>0.741106719367589</v>
      </c>
      <c r="F11" s="36" t="n">
        <v>39.35</v>
      </c>
      <c r="G11" s="165" t="n">
        <v>667.53</v>
      </c>
    </row>
    <row r="12" customFormat="false" ht="15" hidden="false" customHeight="true" outlineLevel="0" collapsed="false">
      <c r="A12" s="60" t="n">
        <v>44862</v>
      </c>
      <c r="B12" s="1" t="n">
        <v>19</v>
      </c>
      <c r="C12" s="165" t="n">
        <v>27.98</v>
      </c>
      <c r="D12" s="36" t="n">
        <v>21.25</v>
      </c>
      <c r="E12" s="166" t="n">
        <f aca="false">IF(C12=0,"",D12/C12)</f>
        <v>0.759471050750536</v>
      </c>
      <c r="F12" s="36" t="n">
        <v>60.6</v>
      </c>
      <c r="G12" s="165" t="n">
        <v>688.78</v>
      </c>
    </row>
    <row r="13" customFormat="false" ht="15" hidden="false" customHeight="true" outlineLevel="0" collapsed="false">
      <c r="A13" s="60" t="n">
        <v>44863</v>
      </c>
      <c r="B13" s="1" t="n">
        <v>37</v>
      </c>
      <c r="C13" s="165" t="n">
        <v>59.46</v>
      </c>
      <c r="D13" s="36" t="n">
        <v>80.37</v>
      </c>
      <c r="E13" s="166" t="n">
        <f aca="false">IF(C13=0,"",D13/C13)</f>
        <v>1.35166498486377</v>
      </c>
      <c r="F13" s="36" t="n">
        <v>140.97</v>
      </c>
      <c r="G13" s="165" t="n">
        <v>769.15</v>
      </c>
    </row>
    <row r="14" customFormat="false" ht="15" hidden="false" customHeight="true" outlineLevel="0" collapsed="false">
      <c r="A14" s="60" t="n">
        <v>44864</v>
      </c>
      <c r="B14" s="1" t="n">
        <v>28</v>
      </c>
      <c r="C14" s="165" t="n">
        <v>41</v>
      </c>
      <c r="D14" s="38" t="n">
        <v>-6.32</v>
      </c>
      <c r="E14" s="166" t="n">
        <f aca="false">IF(C14=0,"",D14/C14)</f>
        <v>-0.154146341463415</v>
      </c>
      <c r="F14" s="36" t="n">
        <v>134.65</v>
      </c>
      <c r="G14" s="165" t="n">
        <v>762.83</v>
      </c>
    </row>
    <row r="15" customFormat="false" ht="15" hidden="false" customHeight="true" outlineLevel="0" collapsed="false">
      <c r="A15" s="60" t="n">
        <v>44865</v>
      </c>
      <c r="B15" s="1" t="n">
        <v>21</v>
      </c>
      <c r="C15" s="165" t="n">
        <v>33.98</v>
      </c>
      <c r="D15" s="36" t="n">
        <v>5.99</v>
      </c>
      <c r="E15" s="166" t="n">
        <f aca="false">IF(C15=0,"",D15/C15)</f>
        <v>0.176280164802825</v>
      </c>
      <c r="F15" s="36" t="n">
        <v>140.64</v>
      </c>
      <c r="G15" s="165" t="n">
        <v>768.82</v>
      </c>
    </row>
    <row r="16" customFormat="false" ht="15" hidden="false" customHeight="true" outlineLevel="0" collapsed="false">
      <c r="A16" s="63" t="s">
        <v>1661</v>
      </c>
      <c r="B16" s="63" t="n">
        <f aca="false">SUM(B3:B15)</f>
        <v>318</v>
      </c>
      <c r="C16" s="167" t="n">
        <f aca="false">SUM(C3:C15)</f>
        <v>482.67</v>
      </c>
      <c r="D16" s="148" t="n">
        <f aca="false">SUM(D3:D15)</f>
        <v>140.64</v>
      </c>
      <c r="E16" s="168" t="n">
        <f aca="false">IF(C16=0,"",D16/C16)</f>
        <v>0.291379203182299</v>
      </c>
      <c r="F16" s="148" t="n">
        <v>140.64</v>
      </c>
      <c r="G16" s="167" t="n">
        <v>768.82</v>
      </c>
    </row>
    <row r="17" customFormat="false" ht="15" hidden="false" customHeight="true" outlineLevel="0" collapsed="false">
      <c r="A17" s="60" t="n">
        <v>44866</v>
      </c>
      <c r="B17" s="1" t="n">
        <v>21</v>
      </c>
      <c r="C17" s="165" t="n">
        <v>37.03</v>
      </c>
      <c r="D17" s="38" t="n">
        <v>-26.83</v>
      </c>
      <c r="E17" s="166" t="n">
        <f aca="false">IF(C17=0,"",D17/C17)</f>
        <v>-0.724547664056171</v>
      </c>
      <c r="F17" s="36" t="n">
        <v>113.81</v>
      </c>
      <c r="G17" s="165" t="n">
        <v>741.99</v>
      </c>
    </row>
    <row r="18" customFormat="false" ht="15" hidden="false" customHeight="true" outlineLevel="0" collapsed="false">
      <c r="A18" s="60" t="n">
        <v>44867</v>
      </c>
      <c r="B18" s="1" t="n">
        <v>17</v>
      </c>
      <c r="C18" s="165" t="n">
        <v>21.98</v>
      </c>
      <c r="D18" s="36" t="n">
        <v>27.05</v>
      </c>
      <c r="E18" s="166" t="n">
        <f aca="false">IF(C18=0,"",D18/C18)</f>
        <v>1.23066424021838</v>
      </c>
      <c r="F18" s="36" t="n">
        <v>140.86</v>
      </c>
      <c r="G18" s="165" t="n">
        <v>769.04</v>
      </c>
    </row>
    <row r="19" customFormat="false" ht="15" hidden="false" customHeight="true" outlineLevel="0" collapsed="false">
      <c r="A19" s="60" t="n">
        <v>44868</v>
      </c>
      <c r="B19" s="1" t="n">
        <v>34</v>
      </c>
      <c r="C19" s="165" t="n">
        <v>50.48</v>
      </c>
      <c r="D19" s="36" t="n">
        <v>28.49</v>
      </c>
      <c r="E19" s="166" t="n">
        <f aca="false">IF(C19=0,"",D19/C19)</f>
        <v>0.564381933438986</v>
      </c>
      <c r="F19" s="36" t="n">
        <v>169.35</v>
      </c>
      <c r="G19" s="165" t="n">
        <v>797.53</v>
      </c>
    </row>
    <row r="20" customFormat="false" ht="15" hidden="false" customHeight="true" outlineLevel="0" collapsed="false">
      <c r="A20" s="60" t="n">
        <v>44869</v>
      </c>
      <c r="B20" s="1" t="n">
        <v>9</v>
      </c>
      <c r="C20" s="165" t="n">
        <v>11.99</v>
      </c>
      <c r="D20" s="36" t="n">
        <v>9.36</v>
      </c>
      <c r="E20" s="166" t="n">
        <f aca="false">IF(C20=0,"",D20/C20)</f>
        <v>0.780650542118432</v>
      </c>
      <c r="F20" s="36" t="n">
        <v>178.71</v>
      </c>
      <c r="G20" s="165" t="n">
        <v>806.89</v>
      </c>
    </row>
    <row r="21" customFormat="false" ht="15" hidden="false" customHeight="true" outlineLevel="0" collapsed="false">
      <c r="A21" s="60" t="n">
        <v>44870</v>
      </c>
      <c r="B21" s="1" t="n">
        <v>26</v>
      </c>
      <c r="C21" s="165" t="n">
        <v>39.99</v>
      </c>
      <c r="D21" s="38" t="n">
        <v>-13.99</v>
      </c>
      <c r="E21" s="166" t="n">
        <f aca="false">IF(C21=0,"",D21/C21)</f>
        <v>-0.349837459364841</v>
      </c>
      <c r="F21" s="36" t="n">
        <v>164.72</v>
      </c>
      <c r="G21" s="165" t="n">
        <v>792.9</v>
      </c>
    </row>
    <row r="22" customFormat="false" ht="15" hidden="false" customHeight="true" outlineLevel="0" collapsed="false">
      <c r="A22" s="60" t="n">
        <v>44871</v>
      </c>
      <c r="B22" s="1" t="n">
        <v>16</v>
      </c>
      <c r="C22" s="165" t="n">
        <v>26.49</v>
      </c>
      <c r="D22" s="38" t="n">
        <v>-8.54</v>
      </c>
      <c r="E22" s="166" t="n">
        <f aca="false">IF(C22=0,"",D22/C22)</f>
        <v>-0.322385805964515</v>
      </c>
      <c r="F22" s="36" t="n">
        <v>156.18</v>
      </c>
      <c r="G22" s="165" t="n">
        <v>784.36</v>
      </c>
    </row>
    <row r="23" customFormat="false" ht="15" hidden="false" customHeight="true" outlineLevel="0" collapsed="false">
      <c r="A23" s="60" t="n">
        <v>44872</v>
      </c>
      <c r="B23" s="1" t="n">
        <v>12</v>
      </c>
      <c r="C23" s="165" t="n">
        <v>19</v>
      </c>
      <c r="D23" s="36" t="n">
        <v>1.11</v>
      </c>
      <c r="E23" s="166" t="n">
        <f aca="false">IF(C23=0,"",D23/C23)</f>
        <v>0.058421052631579</v>
      </c>
      <c r="F23" s="36" t="n">
        <v>157.29</v>
      </c>
      <c r="G23" s="165" t="n">
        <v>785.47</v>
      </c>
    </row>
    <row r="24" customFormat="false" ht="15" hidden="false" customHeight="true" outlineLevel="0" collapsed="false">
      <c r="A24" s="60" t="n">
        <v>44873</v>
      </c>
      <c r="B24" s="1" t="n">
        <v>28</v>
      </c>
      <c r="C24" s="165" t="n">
        <v>53.5</v>
      </c>
      <c r="D24" s="38" t="n">
        <v>-42.7</v>
      </c>
      <c r="E24" s="166" t="n">
        <f aca="false">IF(C24=0,"",D24/C24)</f>
        <v>-0.798130841121495</v>
      </c>
      <c r="F24" s="36" t="n">
        <v>114.59</v>
      </c>
      <c r="G24" s="165" t="n">
        <v>742.77</v>
      </c>
    </row>
    <row r="25" customFormat="false" ht="15" hidden="false" customHeight="true" outlineLevel="0" collapsed="false">
      <c r="A25" s="60" t="n">
        <v>44875</v>
      </c>
      <c r="B25" s="1" t="n">
        <v>23</v>
      </c>
      <c r="C25" s="165" t="n">
        <v>30.99</v>
      </c>
      <c r="D25" s="38" t="n">
        <v>-25.34</v>
      </c>
      <c r="E25" s="166" t="n">
        <f aca="false">IF(C25=0,"",D25/C25)</f>
        <v>-0.817683123588254</v>
      </c>
      <c r="F25" s="36" t="n">
        <v>89.25</v>
      </c>
      <c r="G25" s="165" t="n">
        <v>717.43</v>
      </c>
    </row>
    <row r="26" customFormat="false" ht="15" hidden="false" customHeight="true" outlineLevel="0" collapsed="false">
      <c r="A26" s="60" t="n">
        <v>44876</v>
      </c>
      <c r="B26" s="1" t="n">
        <v>16</v>
      </c>
      <c r="C26" s="165" t="n">
        <v>23</v>
      </c>
      <c r="D26" s="38" t="n">
        <v>-13.4</v>
      </c>
      <c r="E26" s="166" t="n">
        <f aca="false">IF(C26=0,"",D26/C26)</f>
        <v>-0.582608695652174</v>
      </c>
      <c r="F26" s="36" t="n">
        <v>75.85</v>
      </c>
      <c r="G26" s="165" t="n">
        <v>704.03</v>
      </c>
    </row>
    <row r="27" customFormat="false" ht="15" hidden="false" customHeight="true" outlineLevel="0" collapsed="false">
      <c r="A27" s="60" t="n">
        <v>44877</v>
      </c>
      <c r="B27" s="1" t="n">
        <v>18</v>
      </c>
      <c r="C27" s="165" t="n">
        <v>30.49</v>
      </c>
      <c r="D27" s="38" t="n">
        <v>-2.89</v>
      </c>
      <c r="E27" s="166" t="n">
        <f aca="false">IF(C27=0,"",D27/C27)</f>
        <v>-0.0947851754673664</v>
      </c>
      <c r="F27" s="36" t="n">
        <v>72.96</v>
      </c>
      <c r="G27" s="165" t="n">
        <v>701.14</v>
      </c>
    </row>
    <row r="28" customFormat="false" ht="15" hidden="false" customHeight="true" outlineLevel="0" collapsed="false">
      <c r="A28" s="60" t="n">
        <v>44878</v>
      </c>
      <c r="B28" s="1" t="n">
        <v>18</v>
      </c>
      <c r="C28" s="165" t="n">
        <v>28.49</v>
      </c>
      <c r="D28" s="36" t="n">
        <v>23.32</v>
      </c>
      <c r="E28" s="166" t="n">
        <f aca="false">IF(C28=0,"",D28/C28)</f>
        <v>0.818532818532819</v>
      </c>
      <c r="F28" s="36" t="n">
        <v>96.28</v>
      </c>
      <c r="G28" s="165" t="n">
        <v>724.46</v>
      </c>
    </row>
    <row r="29" customFormat="false" ht="15" hidden="false" customHeight="true" outlineLevel="0" collapsed="false">
      <c r="A29" s="60" t="n">
        <v>44879</v>
      </c>
      <c r="B29" s="1" t="n">
        <v>15</v>
      </c>
      <c r="C29" s="165" t="n">
        <v>23.99</v>
      </c>
      <c r="D29" s="36" t="n">
        <v>2.95</v>
      </c>
      <c r="E29" s="166" t="n">
        <f aca="false">IF(C29=0,"",D29/C29)</f>
        <v>0.122967903293039</v>
      </c>
      <c r="F29" s="36" t="n">
        <v>99.23</v>
      </c>
      <c r="G29" s="165" t="n">
        <v>727.41</v>
      </c>
    </row>
    <row r="30" customFormat="false" ht="15" hidden="false" customHeight="true" outlineLevel="0" collapsed="false">
      <c r="A30" s="60" t="n">
        <v>44880</v>
      </c>
      <c r="B30" s="1" t="n">
        <v>19</v>
      </c>
      <c r="C30" s="165" t="n">
        <v>26.99</v>
      </c>
      <c r="D30" s="36" t="n">
        <v>0.54</v>
      </c>
      <c r="E30" s="166" t="n">
        <f aca="false">IF(C30=0,"",D30/C30)</f>
        <v>0.0200074101519081</v>
      </c>
      <c r="F30" s="36" t="n">
        <v>99.77</v>
      </c>
      <c r="G30" s="165" t="n">
        <v>727.95</v>
      </c>
    </row>
    <row r="31" customFormat="false" ht="15" hidden="false" customHeight="true" outlineLevel="0" collapsed="false">
      <c r="A31" s="60" t="n">
        <v>44881</v>
      </c>
      <c r="B31" s="1" t="n">
        <v>17</v>
      </c>
      <c r="C31" s="165" t="n">
        <v>23.99</v>
      </c>
      <c r="D31" s="38" t="n">
        <v>-8.79</v>
      </c>
      <c r="E31" s="166" t="n">
        <f aca="false">IF(C31=0,"",D31/C31)</f>
        <v>-0.366402667778241</v>
      </c>
      <c r="F31" s="36" t="n">
        <v>90.98</v>
      </c>
      <c r="G31" s="165" t="n">
        <v>719.16</v>
      </c>
    </row>
    <row r="32" customFormat="false" ht="15" hidden="false" customHeight="true" outlineLevel="0" collapsed="false">
      <c r="A32" s="60" t="n">
        <v>44882</v>
      </c>
      <c r="B32" s="1" t="n">
        <v>21</v>
      </c>
      <c r="C32" s="165" t="n">
        <v>35.49</v>
      </c>
      <c r="D32" s="36" t="n">
        <v>19.31</v>
      </c>
      <c r="E32" s="166" t="n">
        <f aca="false">IF(C32=0,"",D32/C32)</f>
        <v>0.544096928712313</v>
      </c>
      <c r="F32" s="36" t="n">
        <v>110.29</v>
      </c>
      <c r="G32" s="165" t="n">
        <v>738.47</v>
      </c>
    </row>
    <row r="33" customFormat="false" ht="15" hidden="false" customHeight="true" outlineLevel="0" collapsed="false">
      <c r="A33" s="60" t="n">
        <v>44883</v>
      </c>
      <c r="B33" s="1" t="n">
        <v>17</v>
      </c>
      <c r="C33" s="165" t="n">
        <v>20.99</v>
      </c>
      <c r="D33" s="38" t="n">
        <v>-16.26</v>
      </c>
      <c r="E33" s="166" t="n">
        <f aca="false">IF(C33=0,"",D33/C33)</f>
        <v>-0.774654597427346</v>
      </c>
      <c r="F33" s="36" t="n">
        <v>94.03</v>
      </c>
      <c r="G33" s="165" t="n">
        <v>722.21</v>
      </c>
    </row>
    <row r="34" customFormat="false" ht="15" hidden="false" customHeight="true" outlineLevel="0" collapsed="false">
      <c r="A34" s="60" t="n">
        <v>44884</v>
      </c>
      <c r="B34" s="1" t="n">
        <v>24</v>
      </c>
      <c r="C34" s="165" t="n">
        <v>43.99</v>
      </c>
      <c r="D34" s="36" t="n">
        <v>25.01</v>
      </c>
      <c r="E34" s="166" t="n">
        <f aca="false">IF(C34=0,"",D34/C34)</f>
        <v>0.568538304160036</v>
      </c>
      <c r="F34" s="36" t="n">
        <v>119.04</v>
      </c>
      <c r="G34" s="165" t="n">
        <v>747.22</v>
      </c>
    </row>
    <row r="35" customFormat="false" ht="15" hidden="false" customHeight="true" outlineLevel="0" collapsed="false">
      <c r="A35" s="60" t="n">
        <v>44885</v>
      </c>
      <c r="B35" s="1" t="n">
        <v>19</v>
      </c>
      <c r="C35" s="165" t="n">
        <v>28.99</v>
      </c>
      <c r="D35" s="38" t="n">
        <v>-12.75</v>
      </c>
      <c r="E35" s="166" t="n">
        <f aca="false">IF(C35=0,"",D35/C35)</f>
        <v>-0.439806829941359</v>
      </c>
      <c r="F35" s="36" t="n">
        <v>106.29</v>
      </c>
      <c r="G35" s="165" t="n">
        <v>734.47</v>
      </c>
    </row>
    <row r="36" customFormat="false" ht="15" hidden="false" customHeight="true" outlineLevel="0" collapsed="false">
      <c r="A36" s="60" t="n">
        <v>44886</v>
      </c>
      <c r="B36" s="1" t="n">
        <v>20</v>
      </c>
      <c r="C36" s="165" t="n">
        <v>32.99</v>
      </c>
      <c r="D36" s="36" t="n">
        <v>9.27</v>
      </c>
      <c r="E36" s="166" t="n">
        <f aca="false">IF(C36=0,"",D36/C36)</f>
        <v>0.280994240678994</v>
      </c>
      <c r="F36" s="36" t="n">
        <v>115.56</v>
      </c>
      <c r="G36" s="165" t="n">
        <v>743.74</v>
      </c>
    </row>
    <row r="37" customFormat="false" ht="15" hidden="false" customHeight="true" outlineLevel="0" collapsed="false">
      <c r="A37" s="60" t="n">
        <v>44887</v>
      </c>
      <c r="B37" s="1" t="n">
        <v>22</v>
      </c>
      <c r="C37" s="165" t="n">
        <v>34.99</v>
      </c>
      <c r="D37" s="36" t="n">
        <v>22.15</v>
      </c>
      <c r="E37" s="166" t="n">
        <f aca="false">IF(C37=0,"",D37/C37)</f>
        <v>0.633038010860246</v>
      </c>
      <c r="F37" s="36" t="n">
        <v>137.71</v>
      </c>
      <c r="G37" s="165" t="n">
        <v>765.89</v>
      </c>
    </row>
    <row r="38" customFormat="false" ht="15" hidden="false" customHeight="true" outlineLevel="0" collapsed="false">
      <c r="A38" s="60" t="n">
        <v>44888</v>
      </c>
      <c r="B38" s="1" t="n">
        <v>16</v>
      </c>
      <c r="C38" s="165" t="n">
        <v>23.99</v>
      </c>
      <c r="D38" s="38" t="n">
        <v>-16.11</v>
      </c>
      <c r="E38" s="166" t="n">
        <f aca="false">IF(C38=0,"",D38/C38)</f>
        <v>-0.671529804085036</v>
      </c>
      <c r="F38" s="36" t="n">
        <v>121.6</v>
      </c>
      <c r="G38" s="165" t="n">
        <v>749.78</v>
      </c>
    </row>
    <row r="39" customFormat="false" ht="15" hidden="false" customHeight="true" outlineLevel="0" collapsed="false">
      <c r="A39" s="60" t="n">
        <v>44889</v>
      </c>
      <c r="B39" s="1" t="n">
        <v>25</v>
      </c>
      <c r="C39" s="165" t="n">
        <v>40.98</v>
      </c>
      <c r="D39" s="36" t="n">
        <v>10.38</v>
      </c>
      <c r="E39" s="166" t="n">
        <f aca="false">IF(C39=0,"",D39/C39)</f>
        <v>0.253294289897511</v>
      </c>
      <c r="F39" s="36" t="n">
        <v>131.98</v>
      </c>
      <c r="G39" s="165" t="n">
        <v>760.16</v>
      </c>
    </row>
    <row r="40" customFormat="false" ht="15" hidden="false" customHeight="true" outlineLevel="0" collapsed="false">
      <c r="A40" s="60" t="n">
        <v>44891</v>
      </c>
      <c r="B40" s="1" t="n">
        <v>28</v>
      </c>
      <c r="C40" s="165" t="n">
        <v>45.49</v>
      </c>
      <c r="D40" s="38" t="n">
        <v>-14.46</v>
      </c>
      <c r="E40" s="166" t="n">
        <f aca="false">IF(C40=0,"",D40/C40)</f>
        <v>-0.317872059793361</v>
      </c>
      <c r="F40" s="36" t="n">
        <v>117.52</v>
      </c>
      <c r="G40" s="165" t="n">
        <v>745.7</v>
      </c>
    </row>
    <row r="41" customFormat="false" ht="15" hidden="false" customHeight="true" outlineLevel="0" collapsed="false">
      <c r="A41" s="60" t="n">
        <v>44892</v>
      </c>
      <c r="B41" s="1" t="n">
        <v>14</v>
      </c>
      <c r="C41" s="165" t="n">
        <v>17.49</v>
      </c>
      <c r="D41" s="36" t="n">
        <v>1.54</v>
      </c>
      <c r="E41" s="166" t="n">
        <f aca="false">IF(C41=0,"",D41/C41)</f>
        <v>0.0880503144654088</v>
      </c>
      <c r="F41" s="36" t="n">
        <v>119.06</v>
      </c>
      <c r="G41" s="165" t="n">
        <v>747.24</v>
      </c>
    </row>
    <row r="42" customFormat="false" ht="15" hidden="false" customHeight="true" outlineLevel="0" collapsed="false">
      <c r="A42" s="60" t="n">
        <v>44893</v>
      </c>
      <c r="B42" s="1" t="n">
        <v>21</v>
      </c>
      <c r="C42" s="165" t="n">
        <v>35.98</v>
      </c>
      <c r="D42" s="36" t="n">
        <v>5.85</v>
      </c>
      <c r="E42" s="166" t="n">
        <f aca="false">IF(C42=0,"",D42/C42)</f>
        <v>0.162590327959978</v>
      </c>
      <c r="F42" s="36" t="n">
        <v>124.91</v>
      </c>
      <c r="G42" s="165" t="n">
        <v>753.09</v>
      </c>
    </row>
    <row r="43" customFormat="false" ht="15" hidden="false" customHeight="true" outlineLevel="0" collapsed="false">
      <c r="A43" s="60" t="n">
        <v>44894</v>
      </c>
      <c r="B43" s="1" t="n">
        <v>21</v>
      </c>
      <c r="C43" s="165" t="n">
        <v>34.99</v>
      </c>
      <c r="D43" s="38" t="n">
        <v>-29.31</v>
      </c>
      <c r="E43" s="166" t="n">
        <f aca="false">IF(C43=0,"",D43/C43)</f>
        <v>-0.837667905115747</v>
      </c>
      <c r="F43" s="36" t="n">
        <v>95.6</v>
      </c>
      <c r="G43" s="165" t="n">
        <v>723.78</v>
      </c>
    </row>
    <row r="44" customFormat="false" ht="15" hidden="false" customHeight="true" outlineLevel="0" collapsed="false">
      <c r="A44" s="60" t="n">
        <v>44895</v>
      </c>
      <c r="B44" s="1" t="n">
        <v>16</v>
      </c>
      <c r="C44" s="165" t="n">
        <v>23.49</v>
      </c>
      <c r="D44" s="36" t="n">
        <v>15.04</v>
      </c>
      <c r="E44" s="166" t="n">
        <f aca="false">IF(C44=0,"",D44/C44)</f>
        <v>0.64027245636441</v>
      </c>
      <c r="F44" s="36" t="n">
        <v>110.64</v>
      </c>
      <c r="G44" s="165" t="n">
        <v>738.82</v>
      </c>
    </row>
    <row r="45" customFormat="false" ht="15" hidden="false" customHeight="true" outlineLevel="0" collapsed="false">
      <c r="A45" s="63" t="s">
        <v>1662</v>
      </c>
      <c r="B45" s="63" t="n">
        <f aca="false">SUM(B17:B44)</f>
        <v>553</v>
      </c>
      <c r="C45" s="167" t="n">
        <f aca="false">SUM(C17:C44)</f>
        <v>868.25</v>
      </c>
      <c r="D45" s="148" t="n">
        <f aca="false">SUM(D17:D44)</f>
        <v>-30</v>
      </c>
      <c r="E45" s="168" t="n">
        <f aca="false">IF(C45=0,"",D45/C45)</f>
        <v>-0.0345522602936942</v>
      </c>
      <c r="F45" s="148" t="n">
        <v>110.64</v>
      </c>
      <c r="G45" s="167" t="n">
        <v>738.82</v>
      </c>
    </row>
    <row r="46" customFormat="false" ht="15" hidden="false" customHeight="true" outlineLevel="0" collapsed="false">
      <c r="A46" s="60" t="n">
        <v>44896</v>
      </c>
      <c r="B46" s="1" t="n">
        <v>26</v>
      </c>
      <c r="C46" s="165" t="n">
        <v>38.99</v>
      </c>
      <c r="D46" s="38" t="n">
        <v>-0.78</v>
      </c>
      <c r="E46" s="166" t="n">
        <f aca="false">IF(C46=0,"",D46/C46)</f>
        <v>-0.0200051295203898</v>
      </c>
      <c r="F46" s="36" t="n">
        <v>109.86</v>
      </c>
      <c r="G46" s="165" t="n">
        <v>738.04</v>
      </c>
    </row>
    <row r="47" customFormat="false" ht="15" hidden="false" customHeight="true" outlineLevel="0" collapsed="false">
      <c r="A47" s="60" t="n">
        <v>44897</v>
      </c>
      <c r="B47" s="1" t="n">
        <v>5</v>
      </c>
      <c r="C47" s="165" t="n">
        <v>7</v>
      </c>
      <c r="D47" s="36" t="n">
        <v>5.66</v>
      </c>
      <c r="E47" s="166" t="n">
        <f aca="false">IF(C47=0,"",D47/C47)</f>
        <v>0.808571428571429</v>
      </c>
      <c r="F47" s="36" t="n">
        <v>115.52</v>
      </c>
      <c r="G47" s="165" t="n">
        <v>743.7</v>
      </c>
    </row>
    <row r="48" customFormat="false" ht="15" hidden="false" customHeight="true" outlineLevel="0" collapsed="false">
      <c r="A48" s="60" t="n">
        <v>44898</v>
      </c>
      <c r="B48" s="1" t="n">
        <v>26</v>
      </c>
      <c r="C48" s="165" t="n">
        <v>36.98</v>
      </c>
      <c r="D48" s="36" t="n">
        <v>24.86</v>
      </c>
      <c r="E48" s="166" t="n">
        <f aca="false">IF(C48=0,"",D48/C48)</f>
        <v>0.672255273120606</v>
      </c>
      <c r="F48" s="36" t="n">
        <v>140.38</v>
      </c>
      <c r="G48" s="165" t="n">
        <v>768.56</v>
      </c>
    </row>
    <row r="49" customFormat="false" ht="15" hidden="false" customHeight="true" outlineLevel="0" collapsed="false">
      <c r="A49" s="60" t="n">
        <v>44899</v>
      </c>
      <c r="B49" s="1" t="n">
        <v>22</v>
      </c>
      <c r="C49" s="165" t="n">
        <v>28.98</v>
      </c>
      <c r="D49" s="38" t="n">
        <v>-23.21</v>
      </c>
      <c r="E49" s="166" t="n">
        <f aca="false">IF(C49=0,"",D49/C49)</f>
        <v>-0.800897170462388</v>
      </c>
      <c r="F49" s="36" t="n">
        <v>117.17</v>
      </c>
      <c r="G49" s="165" t="n">
        <v>745.35</v>
      </c>
    </row>
    <row r="50" customFormat="false" ht="15" hidden="false" customHeight="true" outlineLevel="0" collapsed="false">
      <c r="A50" s="60" t="n">
        <v>44900</v>
      </c>
      <c r="B50" s="1" t="n">
        <v>15</v>
      </c>
      <c r="C50" s="165" t="n">
        <v>26.49</v>
      </c>
      <c r="D50" s="38" t="n">
        <v>-16.29</v>
      </c>
      <c r="E50" s="166" t="n">
        <f aca="false">IF(C50=0,"",D50/C50)</f>
        <v>-0.614949037372593</v>
      </c>
      <c r="F50" s="36" t="n">
        <v>100.88</v>
      </c>
      <c r="G50" s="165" t="n">
        <v>729.06</v>
      </c>
    </row>
    <row r="51" customFormat="false" ht="15" hidden="false" customHeight="true" outlineLevel="0" collapsed="false">
      <c r="A51" s="60" t="n">
        <v>44901</v>
      </c>
      <c r="B51" s="1" t="n">
        <v>20</v>
      </c>
      <c r="C51" s="165" t="n">
        <v>27.49</v>
      </c>
      <c r="D51" s="36" t="n">
        <v>1.56</v>
      </c>
      <c r="E51" s="166" t="n">
        <f aca="false">IF(C51=0,"",D51/C51)</f>
        <v>0.0567479083303019</v>
      </c>
      <c r="F51" s="36" t="n">
        <v>102.44</v>
      </c>
      <c r="G51" s="165" t="n">
        <v>730.62</v>
      </c>
    </row>
    <row r="52" customFormat="false" ht="15" hidden="false" customHeight="true" outlineLevel="0" collapsed="false">
      <c r="A52" s="60" t="n">
        <v>44902</v>
      </c>
      <c r="B52" s="1" t="n">
        <v>17</v>
      </c>
      <c r="C52" s="165" t="n">
        <v>21.99</v>
      </c>
      <c r="D52" s="36" t="n">
        <v>21.8</v>
      </c>
      <c r="E52" s="166" t="n">
        <f aca="false">IF(C52=0,"",D52/C52)</f>
        <v>0.991359708958618</v>
      </c>
      <c r="F52" s="36" t="n">
        <v>124.24</v>
      </c>
      <c r="G52" s="165" t="n">
        <v>752.42</v>
      </c>
    </row>
    <row r="53" customFormat="false" ht="15" hidden="false" customHeight="true" outlineLevel="0" collapsed="false">
      <c r="A53" s="60" t="n">
        <v>44903</v>
      </c>
      <c r="B53" s="1" t="n">
        <v>28</v>
      </c>
      <c r="C53" s="165" t="n">
        <v>40.49</v>
      </c>
      <c r="D53" s="38" t="n">
        <v>-24.63</v>
      </c>
      <c r="E53" s="166" t="n">
        <f aca="false">IF(C53=0,"",D53/C53)</f>
        <v>-0.608298345270437</v>
      </c>
      <c r="F53" s="36" t="n">
        <v>99.61</v>
      </c>
      <c r="G53" s="165" t="n">
        <v>727.79</v>
      </c>
    </row>
    <row r="54" customFormat="false" ht="15" hidden="false" customHeight="true" outlineLevel="0" collapsed="false">
      <c r="A54" s="60" t="n">
        <v>44904</v>
      </c>
      <c r="B54" s="1" t="n">
        <v>9</v>
      </c>
      <c r="C54" s="165" t="n">
        <v>14.5</v>
      </c>
      <c r="D54" s="36" t="n">
        <v>5.3</v>
      </c>
      <c r="E54" s="166" t="n">
        <f aca="false">IF(C54=0,"",D54/C54)</f>
        <v>0.36551724137931</v>
      </c>
      <c r="F54" s="36" t="n">
        <v>104.91</v>
      </c>
      <c r="G54" s="165" t="n">
        <v>733.09</v>
      </c>
    </row>
    <row r="55" customFormat="false" ht="15" hidden="false" customHeight="true" outlineLevel="0" collapsed="false">
      <c r="A55" s="60" t="n">
        <v>44905</v>
      </c>
      <c r="B55" s="1" t="n">
        <v>22</v>
      </c>
      <c r="C55" s="165" t="n">
        <v>36.98</v>
      </c>
      <c r="D55" s="38" t="n">
        <v>-18.28</v>
      </c>
      <c r="E55" s="166" t="n">
        <f aca="false">IF(C55=0,"",D55/C55)</f>
        <v>-0.494321254732288</v>
      </c>
      <c r="F55" s="36" t="n">
        <v>86.63</v>
      </c>
      <c r="G55" s="165" t="n">
        <v>714.81</v>
      </c>
    </row>
    <row r="56" customFormat="false" ht="15" hidden="false" customHeight="true" outlineLevel="0" collapsed="false">
      <c r="A56" s="60" t="n">
        <v>44906</v>
      </c>
      <c r="B56" s="1" t="n">
        <v>19</v>
      </c>
      <c r="C56" s="165" t="n">
        <v>27.98</v>
      </c>
      <c r="D56" s="36" t="n">
        <v>26.4</v>
      </c>
      <c r="E56" s="166" t="n">
        <f aca="false">IF(C56=0,"",D56/C56)</f>
        <v>0.943531093638313</v>
      </c>
      <c r="F56" s="36" t="n">
        <v>113.03</v>
      </c>
      <c r="G56" s="165" t="n">
        <v>741.21</v>
      </c>
    </row>
    <row r="57" customFormat="false" ht="15" hidden="false" customHeight="true" outlineLevel="0" collapsed="false">
      <c r="A57" s="60" t="n">
        <v>44907</v>
      </c>
      <c r="B57" s="1" t="n">
        <v>18</v>
      </c>
      <c r="C57" s="165" t="n">
        <v>27.99</v>
      </c>
      <c r="D57" s="38" t="n">
        <v>-3.73</v>
      </c>
      <c r="E57" s="166" t="n">
        <f aca="false">IF(C57=0,"",D57/C57)</f>
        <v>-0.133261879242587</v>
      </c>
      <c r="F57" s="36" t="n">
        <v>109.3</v>
      </c>
      <c r="G57" s="165" t="n">
        <v>737.48</v>
      </c>
    </row>
    <row r="58" customFormat="false" ht="15" hidden="false" customHeight="true" outlineLevel="0" collapsed="false">
      <c r="A58" s="60" t="n">
        <v>44908</v>
      </c>
      <c r="B58" s="1" t="n">
        <v>18</v>
      </c>
      <c r="C58" s="165" t="n">
        <v>27.99</v>
      </c>
      <c r="D58" s="38" t="n">
        <v>-15.03</v>
      </c>
      <c r="E58" s="166" t="n">
        <f aca="false">IF(C58=0,"",D58/C58)</f>
        <v>-0.536977491961415</v>
      </c>
      <c r="F58" s="36" t="n">
        <v>94.27</v>
      </c>
      <c r="G58" s="165" t="n">
        <v>722.45</v>
      </c>
    </row>
    <row r="59" customFormat="false" ht="15" hidden="false" customHeight="true" outlineLevel="0" collapsed="false">
      <c r="A59" s="60" t="n">
        <v>44909</v>
      </c>
      <c r="B59" s="1" t="n">
        <v>15</v>
      </c>
      <c r="C59" s="165" t="n">
        <v>21.98</v>
      </c>
      <c r="D59" s="38" t="n">
        <v>-18.08</v>
      </c>
      <c r="E59" s="166" t="n">
        <f aca="false">IF(C59=0,"",D59/C59)</f>
        <v>-0.822565969062784</v>
      </c>
      <c r="F59" s="36" t="n">
        <v>76.19</v>
      </c>
      <c r="G59" s="165" t="n">
        <v>704.37</v>
      </c>
    </row>
    <row r="60" customFormat="false" ht="15" hidden="false" customHeight="true" outlineLevel="0" collapsed="false">
      <c r="A60" s="60" t="n">
        <v>44910</v>
      </c>
      <c r="B60" s="1" t="n">
        <v>27</v>
      </c>
      <c r="C60" s="165" t="n">
        <v>40.49</v>
      </c>
      <c r="D60" s="36" t="n">
        <v>102.48</v>
      </c>
      <c r="E60" s="166" t="n">
        <f aca="false">IF(C60=0,"",D60/C60)</f>
        <v>2.53099530748333</v>
      </c>
      <c r="F60" s="36" t="n">
        <v>178.67</v>
      </c>
      <c r="G60" s="165" t="n">
        <v>806.85</v>
      </c>
    </row>
    <row r="61" customFormat="false" ht="15" hidden="false" customHeight="true" outlineLevel="0" collapsed="false">
      <c r="A61" s="60" t="n">
        <v>44911</v>
      </c>
      <c r="B61" s="1" t="n">
        <v>14</v>
      </c>
      <c r="C61" s="165" t="n">
        <v>19.99</v>
      </c>
      <c r="D61" s="38" t="n">
        <v>-18.35</v>
      </c>
      <c r="E61" s="166" t="n">
        <f aca="false">IF(C61=0,"",D61/C61)</f>
        <v>-0.917958979489745</v>
      </c>
      <c r="F61" s="36" t="n">
        <v>160.32</v>
      </c>
      <c r="G61" s="165" t="n">
        <v>788.5</v>
      </c>
    </row>
    <row r="62" customFormat="false" ht="15" hidden="false" customHeight="true" outlineLevel="0" collapsed="false">
      <c r="A62" s="60" t="n">
        <v>44912</v>
      </c>
      <c r="B62" s="1" t="n">
        <v>25</v>
      </c>
      <c r="C62" s="165" t="n">
        <v>37.49</v>
      </c>
      <c r="D62" s="38" t="n">
        <v>-11.87</v>
      </c>
      <c r="E62" s="166" t="n">
        <f aca="false">IF(C62=0,"",D62/C62)</f>
        <v>-0.316617764737263</v>
      </c>
      <c r="F62" s="36" t="n">
        <v>148.45</v>
      </c>
      <c r="G62" s="165" t="n">
        <v>776.63</v>
      </c>
    </row>
    <row r="63" customFormat="false" ht="15" hidden="false" customHeight="true" outlineLevel="0" collapsed="false">
      <c r="A63" s="60" t="n">
        <v>44913</v>
      </c>
      <c r="B63" s="1" t="n">
        <v>21</v>
      </c>
      <c r="C63" s="165" t="n">
        <v>32.49</v>
      </c>
      <c r="D63" s="38" t="n">
        <v>-6.44</v>
      </c>
      <c r="E63" s="166" t="n">
        <f aca="false">IF(C63=0,"",D63/C63)</f>
        <v>-0.198214835333949</v>
      </c>
      <c r="F63" s="36" t="n">
        <v>142.01</v>
      </c>
      <c r="G63" s="165" t="n">
        <v>770.19</v>
      </c>
    </row>
    <row r="64" customFormat="false" ht="15" hidden="false" customHeight="true" outlineLevel="0" collapsed="false">
      <c r="A64" s="60" t="n">
        <v>44914</v>
      </c>
      <c r="B64" s="1" t="n">
        <v>20</v>
      </c>
      <c r="C64" s="165" t="n">
        <v>30.49</v>
      </c>
      <c r="D64" s="36" t="n">
        <v>7.37</v>
      </c>
      <c r="E64" s="166" t="n">
        <f aca="false">IF(C64=0,"",D64/C64)</f>
        <v>0.241718596261069</v>
      </c>
      <c r="F64" s="36" t="n">
        <v>149.38</v>
      </c>
      <c r="G64" s="165" t="n">
        <v>777.56</v>
      </c>
    </row>
    <row r="65" customFormat="false" ht="15" hidden="false" customHeight="true" outlineLevel="0" collapsed="false">
      <c r="A65" s="60" t="n">
        <v>44915</v>
      </c>
      <c r="B65" s="1" t="n">
        <v>21</v>
      </c>
      <c r="C65" s="165" t="n">
        <v>33.5</v>
      </c>
      <c r="D65" s="38" t="n">
        <v>-19.6</v>
      </c>
      <c r="E65" s="166" t="n">
        <f aca="false">IF(C65=0,"",D65/C65)</f>
        <v>-0.585074626865672</v>
      </c>
      <c r="F65" s="36" t="n">
        <v>129.78</v>
      </c>
      <c r="G65" s="165" t="n">
        <v>757.96</v>
      </c>
    </row>
    <row r="66" customFormat="false" ht="15" hidden="false" customHeight="true" outlineLevel="0" collapsed="false">
      <c r="A66" s="60" t="n">
        <v>44916</v>
      </c>
      <c r="B66" s="1" t="n">
        <v>17</v>
      </c>
      <c r="C66" s="165" t="n">
        <v>25.49</v>
      </c>
      <c r="D66" s="36" t="n">
        <v>39.85</v>
      </c>
      <c r="E66" s="166" t="n">
        <f aca="false">IF(C66=0,"",D66/C66)</f>
        <v>1.56335817967831</v>
      </c>
      <c r="F66" s="36" t="n">
        <v>169.63</v>
      </c>
      <c r="G66" s="165" t="n">
        <v>797.81</v>
      </c>
    </row>
    <row r="67" customFormat="false" ht="15" hidden="false" customHeight="true" outlineLevel="0" collapsed="false">
      <c r="A67" s="60" t="n">
        <v>44917</v>
      </c>
      <c r="B67" s="1" t="n">
        <v>24</v>
      </c>
      <c r="C67" s="165" t="n">
        <v>35.99</v>
      </c>
      <c r="D67" s="38" t="n">
        <v>-25.49</v>
      </c>
      <c r="E67" s="166" t="n">
        <f aca="false">IF(C67=0,"",D67/C67)</f>
        <v>-0.708252292303418</v>
      </c>
      <c r="F67" s="36" t="n">
        <v>144.14</v>
      </c>
      <c r="G67" s="165" t="n">
        <v>772.32</v>
      </c>
    </row>
    <row r="68" customFormat="false" ht="15" hidden="false" customHeight="true" outlineLevel="0" collapsed="false">
      <c r="A68" s="60" t="n">
        <v>44918</v>
      </c>
      <c r="B68" s="1" t="n">
        <v>4</v>
      </c>
      <c r="C68" s="165" t="n">
        <v>6.5</v>
      </c>
      <c r="D68" s="38" t="n">
        <v>-6.5</v>
      </c>
      <c r="E68" s="166" t="n">
        <f aca="false">IF(C68=0,"",D68/C68)</f>
        <v>-1</v>
      </c>
      <c r="F68" s="36" t="n">
        <v>137.64</v>
      </c>
      <c r="G68" s="165" t="n">
        <v>765.82</v>
      </c>
    </row>
    <row r="69" customFormat="false" ht="15" hidden="false" customHeight="true" outlineLevel="0" collapsed="false">
      <c r="A69" s="60" t="n">
        <v>44919</v>
      </c>
      <c r="B69" s="1" t="n">
        <v>28</v>
      </c>
      <c r="C69" s="165" t="n">
        <v>47.49</v>
      </c>
      <c r="D69" s="38" t="n">
        <v>-6.31</v>
      </c>
      <c r="E69" s="166" t="n">
        <f aca="false">IF(C69=0,"",D69/C69)</f>
        <v>-0.132870077911139</v>
      </c>
      <c r="F69" s="36" t="n">
        <v>131.33</v>
      </c>
      <c r="G69" s="165" t="n">
        <v>759.51</v>
      </c>
    </row>
    <row r="70" customFormat="false" ht="15" hidden="false" customHeight="true" outlineLevel="0" collapsed="false">
      <c r="A70" s="60" t="n">
        <v>44921</v>
      </c>
      <c r="B70" s="1" t="n">
        <v>17</v>
      </c>
      <c r="C70" s="165" t="n">
        <v>23.99</v>
      </c>
      <c r="D70" s="38" t="n">
        <v>-7.95</v>
      </c>
      <c r="E70" s="166" t="n">
        <f aca="false">IF(C70=0,"",D70/C70)</f>
        <v>-0.331388078365986</v>
      </c>
      <c r="F70" s="36" t="n">
        <v>123.38</v>
      </c>
      <c r="G70" s="165" t="n">
        <v>751.56</v>
      </c>
    </row>
    <row r="71" customFormat="false" ht="15" hidden="false" customHeight="true" outlineLevel="0" collapsed="false">
      <c r="A71" s="60" t="n">
        <v>44922</v>
      </c>
      <c r="B71" s="1" t="n">
        <v>22</v>
      </c>
      <c r="C71" s="165" t="n">
        <v>27.49</v>
      </c>
      <c r="D71" s="36" t="n">
        <v>49.29</v>
      </c>
      <c r="E71" s="166" t="n">
        <f aca="false">IF(C71=0,"",D71/C71)</f>
        <v>1.79301564205166</v>
      </c>
      <c r="F71" s="36" t="n">
        <v>172.67</v>
      </c>
      <c r="G71" s="165" t="n">
        <v>800.85</v>
      </c>
    </row>
    <row r="72" customFormat="false" ht="15" hidden="false" customHeight="true" outlineLevel="0" collapsed="false">
      <c r="A72" s="60" t="n">
        <v>44923</v>
      </c>
      <c r="B72" s="1" t="n">
        <v>25</v>
      </c>
      <c r="C72" s="165" t="n">
        <v>35.49</v>
      </c>
      <c r="D72" s="38" t="n">
        <v>-16.37</v>
      </c>
      <c r="E72" s="166" t="n">
        <f aca="false">IF(C72=0,"",D72/C72)</f>
        <v>-0.461256692025923</v>
      </c>
      <c r="F72" s="36" t="n">
        <v>156.3</v>
      </c>
      <c r="G72" s="165" t="n">
        <v>784.48</v>
      </c>
    </row>
    <row r="73" customFormat="false" ht="15" hidden="false" customHeight="true" outlineLevel="0" collapsed="false">
      <c r="A73" s="60" t="n">
        <v>44924</v>
      </c>
      <c r="B73" s="1" t="n">
        <v>21</v>
      </c>
      <c r="C73" s="165" t="n">
        <v>31.99</v>
      </c>
      <c r="D73" s="38" t="n">
        <v>-13.21</v>
      </c>
      <c r="E73" s="166" t="n">
        <f aca="false">IF(C73=0,"",D73/C73)</f>
        <v>-0.412941544232573</v>
      </c>
      <c r="F73" s="36" t="n">
        <v>143.09</v>
      </c>
      <c r="G73" s="165" t="n">
        <v>771.27</v>
      </c>
    </row>
    <row r="74" customFormat="false" ht="15" hidden="false" customHeight="true" outlineLevel="0" collapsed="false">
      <c r="A74" s="60" t="n">
        <v>44925</v>
      </c>
      <c r="B74" s="1" t="n">
        <v>21</v>
      </c>
      <c r="C74" s="165" t="n">
        <v>31.49</v>
      </c>
      <c r="D74" s="38" t="n">
        <v>-2.6</v>
      </c>
      <c r="E74" s="166" t="n">
        <f aca="false">IF(C74=0,"",D74/C74)</f>
        <v>-0.0825658939345824</v>
      </c>
      <c r="F74" s="36" t="n">
        <v>140.49</v>
      </c>
      <c r="G74" s="165" t="n">
        <v>768.67</v>
      </c>
    </row>
    <row r="75" customFormat="false" ht="15" hidden="false" customHeight="true" outlineLevel="0" collapsed="false">
      <c r="A75" s="60" t="n">
        <v>44926</v>
      </c>
      <c r="B75" s="1" t="n">
        <v>21</v>
      </c>
      <c r="C75" s="165" t="n">
        <v>30.99</v>
      </c>
      <c r="D75" s="36" t="n">
        <v>24.15</v>
      </c>
      <c r="E75" s="166" t="n">
        <f aca="false">IF(C75=0,"",D75/C75)</f>
        <v>0.779283639883834</v>
      </c>
      <c r="F75" s="36" t="n">
        <v>164.64</v>
      </c>
      <c r="G75" s="165" t="n">
        <v>792.82</v>
      </c>
    </row>
    <row r="76" customFormat="false" ht="15" hidden="false" customHeight="true" outlineLevel="0" collapsed="false">
      <c r="A76" s="63" t="s">
        <v>1663</v>
      </c>
      <c r="B76" s="63" t="n">
        <f aca="false">SUM(B46:B75)</f>
        <v>588</v>
      </c>
      <c r="C76" s="167" t="n">
        <f aca="false">SUM(C46:C75)</f>
        <v>877.19</v>
      </c>
      <c r="D76" s="148" t="n">
        <f aca="false">SUM(D46:D75)</f>
        <v>54</v>
      </c>
      <c r="E76" s="168" t="n">
        <f aca="false">IF(C76=0,"",D76/C76)</f>
        <v>0.0615602093047116</v>
      </c>
      <c r="F76" s="148" t="n">
        <v>164.64</v>
      </c>
      <c r="G76" s="167" t="n">
        <v>792.82</v>
      </c>
    </row>
    <row r="77" customFormat="false" ht="15" hidden="false" customHeight="true" outlineLevel="0" collapsed="false">
      <c r="A77" s="60" t="n">
        <v>44927</v>
      </c>
      <c r="B77" s="1" t="n">
        <v>23</v>
      </c>
      <c r="C77" s="165" t="n">
        <v>32.49</v>
      </c>
      <c r="D77" s="36" t="n">
        <v>11.1</v>
      </c>
      <c r="E77" s="166" t="n">
        <f aca="false">IF(C77=0,"",D77/C77)</f>
        <v>0.341643582640813</v>
      </c>
      <c r="F77" s="36" t="n">
        <v>175.74</v>
      </c>
      <c r="G77" s="165" t="n">
        <v>803.92</v>
      </c>
    </row>
    <row r="78" customFormat="false" ht="15" hidden="false" customHeight="true" outlineLevel="0" collapsed="false">
      <c r="A78" s="60" t="n">
        <v>44928</v>
      </c>
      <c r="B78" s="1" t="n">
        <v>13</v>
      </c>
      <c r="C78" s="165" t="n">
        <v>16.99</v>
      </c>
      <c r="D78" s="36" t="n">
        <v>7.04</v>
      </c>
      <c r="E78" s="166" t="n">
        <f aca="false">IF(C78=0,"",D78/C78)</f>
        <v>0.414361389052384</v>
      </c>
      <c r="F78" s="36" t="n">
        <v>182.78</v>
      </c>
      <c r="G78" s="165" t="n">
        <v>810.96</v>
      </c>
    </row>
    <row r="79" customFormat="false" ht="15" hidden="false" customHeight="true" outlineLevel="0" collapsed="false">
      <c r="A79" s="60" t="n">
        <v>44929</v>
      </c>
      <c r="B79" s="1" t="n">
        <v>31</v>
      </c>
      <c r="C79" s="165" t="n">
        <v>45.48</v>
      </c>
      <c r="D79" s="36" t="n">
        <v>3.34</v>
      </c>
      <c r="E79" s="166" t="n">
        <f aca="false">IF(C79=0,"",D79/C79)</f>
        <v>0.073438874230431</v>
      </c>
      <c r="F79" s="36" t="n">
        <v>186.12</v>
      </c>
      <c r="G79" s="165" t="n">
        <v>814.3</v>
      </c>
    </row>
    <row r="80" customFormat="false" ht="15" hidden="false" customHeight="true" outlineLevel="0" collapsed="false">
      <c r="A80" s="60" t="n">
        <v>44930</v>
      </c>
      <c r="B80" s="1" t="n">
        <v>11</v>
      </c>
      <c r="C80" s="165" t="n">
        <v>14.99</v>
      </c>
      <c r="D80" s="38" t="n">
        <v>-10.46</v>
      </c>
      <c r="E80" s="166" t="n">
        <f aca="false">IF(C80=0,"",D80/C80)</f>
        <v>-0.697798532354903</v>
      </c>
      <c r="F80" s="36" t="n">
        <v>175.66</v>
      </c>
      <c r="G80" s="165" t="n">
        <v>803.84</v>
      </c>
    </row>
    <row r="81" customFormat="false" ht="15" hidden="false" customHeight="true" outlineLevel="0" collapsed="false">
      <c r="A81" s="60" t="n">
        <v>44931</v>
      </c>
      <c r="B81" s="1" t="n">
        <v>29</v>
      </c>
      <c r="C81" s="165" t="n">
        <v>45.49</v>
      </c>
      <c r="D81" s="38" t="n">
        <v>-18.93</v>
      </c>
      <c r="E81" s="166" t="n">
        <f aca="false">IF(C81=0,"",D81/C81)</f>
        <v>-0.416135414376786</v>
      </c>
      <c r="F81" s="36" t="n">
        <v>156.73</v>
      </c>
      <c r="G81" s="165" t="n">
        <v>784.91</v>
      </c>
    </row>
    <row r="82" customFormat="false" ht="15" hidden="false" customHeight="true" outlineLevel="0" collapsed="false">
      <c r="A82" s="60" t="n">
        <v>44932</v>
      </c>
      <c r="B82" s="1" t="n">
        <v>15</v>
      </c>
      <c r="C82" s="165" t="n">
        <v>21.5</v>
      </c>
      <c r="D82" s="38" t="n">
        <v>-13.41</v>
      </c>
      <c r="E82" s="166" t="n">
        <f aca="false">IF(C82=0,"",D82/C82)</f>
        <v>-0.623720930232558</v>
      </c>
      <c r="F82" s="36" t="n">
        <v>143.32</v>
      </c>
      <c r="G82" s="165" t="n">
        <v>771.5</v>
      </c>
    </row>
    <row r="83" customFormat="false" ht="15" hidden="false" customHeight="true" outlineLevel="0" collapsed="false">
      <c r="A83" s="60" t="n">
        <v>44933</v>
      </c>
      <c r="B83" s="1" t="n">
        <v>26</v>
      </c>
      <c r="C83" s="165" t="n">
        <v>37.99</v>
      </c>
      <c r="D83" s="36" t="n">
        <v>21.16</v>
      </c>
      <c r="E83" s="166" t="n">
        <f aca="false">IF(C83=0,"",D83/C83)</f>
        <v>0.556988681231903</v>
      </c>
      <c r="F83" s="36" t="n">
        <v>164.48</v>
      </c>
      <c r="G83" s="165" t="n">
        <v>792.66</v>
      </c>
    </row>
    <row r="84" customFormat="false" ht="15" hidden="false" customHeight="true" outlineLevel="0" collapsed="false">
      <c r="A84" s="60" t="n">
        <v>44934</v>
      </c>
      <c r="B84" s="1" t="n">
        <v>17</v>
      </c>
      <c r="C84" s="165" t="n">
        <v>21.99</v>
      </c>
      <c r="D84" s="38" t="n">
        <v>-21.99</v>
      </c>
      <c r="E84" s="166" t="n">
        <f aca="false">IF(C84=0,"",D84/C84)</f>
        <v>-1</v>
      </c>
      <c r="F84" s="36" t="n">
        <v>142.49</v>
      </c>
      <c r="G84" s="165" t="n">
        <v>770.67</v>
      </c>
    </row>
    <row r="85" customFormat="false" ht="15" hidden="false" customHeight="true" outlineLevel="0" collapsed="false">
      <c r="A85" s="60" t="n">
        <v>44935</v>
      </c>
      <c r="B85" s="1" t="n">
        <v>21</v>
      </c>
      <c r="C85" s="165" t="n">
        <v>32.99</v>
      </c>
      <c r="D85" s="36" t="n">
        <v>39.74</v>
      </c>
      <c r="E85" s="166" t="n">
        <f aca="false">IF(C85=0,"",D85/C85)</f>
        <v>1.20460745680509</v>
      </c>
      <c r="F85" s="36" t="n">
        <v>182.23</v>
      </c>
      <c r="G85" s="165" t="n">
        <v>810.41</v>
      </c>
    </row>
    <row r="86" customFormat="false" ht="15" hidden="false" customHeight="true" outlineLevel="0" collapsed="false">
      <c r="A86" s="60" t="n">
        <v>44936</v>
      </c>
      <c r="B86" s="1" t="n">
        <v>16</v>
      </c>
      <c r="C86" s="165" t="n">
        <v>24.99</v>
      </c>
      <c r="D86" s="36" t="n">
        <v>38.92</v>
      </c>
      <c r="E86" s="166" t="n">
        <f aca="false">IF(C86=0,"",D86/C86)</f>
        <v>1.55742296918768</v>
      </c>
      <c r="F86" s="36" t="n">
        <v>221.15</v>
      </c>
      <c r="G86" s="165" t="n">
        <v>849.33</v>
      </c>
    </row>
    <row r="87" customFormat="false" ht="15" hidden="false" customHeight="true" outlineLevel="0" collapsed="false">
      <c r="A87" s="60" t="n">
        <v>44937</v>
      </c>
      <c r="B87" s="1" t="n">
        <v>21</v>
      </c>
      <c r="C87" s="165" t="n">
        <v>36.49</v>
      </c>
      <c r="D87" s="36" t="n">
        <v>17.48</v>
      </c>
      <c r="E87" s="166" t="n">
        <f aca="false">IF(C87=0,"",D87/C87)</f>
        <v>0.479035352151274</v>
      </c>
      <c r="F87" s="36" t="n">
        <v>238.63</v>
      </c>
      <c r="G87" s="165" t="n">
        <v>866.81</v>
      </c>
    </row>
    <row r="88" customFormat="false" ht="15" hidden="false" customHeight="true" outlineLevel="0" collapsed="false">
      <c r="A88" s="60" t="n">
        <v>44938</v>
      </c>
      <c r="B88" s="1" t="n">
        <v>21</v>
      </c>
      <c r="C88" s="165" t="n">
        <v>33.99</v>
      </c>
      <c r="D88" s="38" t="n">
        <v>-31.99</v>
      </c>
      <c r="E88" s="166" t="n">
        <f aca="false">IF(C88=0,"",D88/C88)</f>
        <v>-0.941159164460135</v>
      </c>
      <c r="F88" s="36" t="n">
        <v>206.64</v>
      </c>
      <c r="G88" s="165" t="n">
        <v>834.82</v>
      </c>
    </row>
    <row r="89" customFormat="false" ht="15" hidden="false" customHeight="true" outlineLevel="0" collapsed="false">
      <c r="A89" s="60" t="n">
        <v>44939</v>
      </c>
      <c r="B89" s="1" t="n">
        <v>16</v>
      </c>
      <c r="C89" s="165" t="n">
        <v>27.49</v>
      </c>
      <c r="D89" s="36" t="n">
        <v>11.65</v>
      </c>
      <c r="E89" s="166" t="n">
        <f aca="false">IF(C89=0,"",D89/C89)</f>
        <v>0.42379046926155</v>
      </c>
      <c r="F89" s="36" t="n">
        <v>218.29</v>
      </c>
      <c r="G89" s="165" t="n">
        <v>846.47</v>
      </c>
    </row>
    <row r="90" customFormat="false" ht="15" hidden="false" customHeight="true" outlineLevel="0" collapsed="false">
      <c r="A90" s="60" t="n">
        <v>44940</v>
      </c>
      <c r="B90" s="1" t="n">
        <v>21</v>
      </c>
      <c r="C90" s="165" t="n">
        <v>35</v>
      </c>
      <c r="D90" s="38" t="n">
        <v>-19.88</v>
      </c>
      <c r="E90" s="166" t="n">
        <f aca="false">IF(C90=0,"",D90/C90)</f>
        <v>-0.568</v>
      </c>
      <c r="F90" s="36" t="n">
        <v>198.41</v>
      </c>
      <c r="G90" s="165" t="n">
        <v>826.59</v>
      </c>
    </row>
    <row r="91" customFormat="false" ht="15" hidden="false" customHeight="true" outlineLevel="0" collapsed="false">
      <c r="A91" s="60" t="n">
        <v>44941</v>
      </c>
      <c r="B91" s="1" t="n">
        <v>19</v>
      </c>
      <c r="C91" s="165" t="n">
        <v>29.99</v>
      </c>
      <c r="D91" s="36" t="n">
        <v>11.53</v>
      </c>
      <c r="E91" s="166" t="n">
        <f aca="false">IF(C91=0,"",D91/C91)</f>
        <v>0.384461487162388</v>
      </c>
      <c r="F91" s="36" t="n">
        <v>209.94</v>
      </c>
      <c r="G91" s="165" t="n">
        <v>838.12</v>
      </c>
    </row>
    <row r="92" customFormat="false" ht="15" hidden="false" customHeight="true" outlineLevel="0" collapsed="false">
      <c r="A92" s="60" t="n">
        <v>44942</v>
      </c>
      <c r="B92" s="1" t="n">
        <v>20</v>
      </c>
      <c r="C92" s="165" t="n">
        <v>32.99</v>
      </c>
      <c r="D92" s="38" t="n">
        <v>-31.12</v>
      </c>
      <c r="E92" s="166" t="n">
        <f aca="false">IF(C92=0,"",D92/C92)</f>
        <v>-0.943316156411034</v>
      </c>
      <c r="F92" s="36" t="n">
        <v>178.82</v>
      </c>
      <c r="G92" s="165" t="n">
        <v>807</v>
      </c>
    </row>
    <row r="93" customFormat="false" ht="15" hidden="false" customHeight="true" outlineLevel="0" collapsed="false">
      <c r="A93" s="60" t="n">
        <v>44943</v>
      </c>
      <c r="B93" s="1" t="n">
        <v>18</v>
      </c>
      <c r="C93" s="165" t="n">
        <v>28.49</v>
      </c>
      <c r="D93" s="38" t="n">
        <v>-12.48</v>
      </c>
      <c r="E93" s="166" t="n">
        <f aca="false">IF(C93=0,"",D93/C93)</f>
        <v>-0.438048438048438</v>
      </c>
      <c r="F93" s="36" t="n">
        <v>166.34</v>
      </c>
      <c r="G93" s="165" t="n">
        <v>794.52</v>
      </c>
    </row>
    <row r="94" customFormat="false" ht="15" hidden="false" customHeight="true" outlineLevel="0" collapsed="false">
      <c r="A94" s="60" t="n">
        <v>44944</v>
      </c>
      <c r="B94" s="1" t="n">
        <v>14</v>
      </c>
      <c r="C94" s="165" t="n">
        <v>21.99</v>
      </c>
      <c r="D94" s="38" t="n">
        <v>-10.22</v>
      </c>
      <c r="E94" s="166" t="n">
        <f aca="false">IF(C94=0,"",D94/C94)</f>
        <v>-0.464756707594361</v>
      </c>
      <c r="F94" s="36" t="n">
        <v>156.12</v>
      </c>
      <c r="G94" s="165" t="n">
        <v>784.3</v>
      </c>
    </row>
    <row r="95" customFormat="false" ht="15" hidden="false" customHeight="true" outlineLevel="0" collapsed="false">
      <c r="A95" s="60" t="n">
        <v>44945</v>
      </c>
      <c r="B95" s="1" t="n">
        <v>21</v>
      </c>
      <c r="C95" s="165" t="n">
        <v>29.49</v>
      </c>
      <c r="D95" s="38" t="n">
        <v>-7</v>
      </c>
      <c r="E95" s="166" t="n">
        <f aca="false">IF(C95=0,"",D95/C95)</f>
        <v>-0.237368599525263</v>
      </c>
      <c r="F95" s="36" t="n">
        <v>149.12</v>
      </c>
      <c r="G95" s="165" t="n">
        <v>777.3</v>
      </c>
    </row>
    <row r="96" customFormat="false" ht="15" hidden="false" customHeight="true" outlineLevel="0" collapsed="false">
      <c r="A96" s="60" t="n">
        <v>44946</v>
      </c>
      <c r="B96" s="1" t="n">
        <v>17</v>
      </c>
      <c r="C96" s="165" t="n">
        <v>24.99</v>
      </c>
      <c r="D96" s="36" t="n">
        <v>22.09</v>
      </c>
      <c r="E96" s="166" t="n">
        <f aca="false">IF(C96=0,"",D96/C96)</f>
        <v>0.883953581432573</v>
      </c>
      <c r="F96" s="36" t="n">
        <v>171.21</v>
      </c>
      <c r="G96" s="165" t="n">
        <v>799.39</v>
      </c>
    </row>
    <row r="97" customFormat="false" ht="15" hidden="false" customHeight="true" outlineLevel="0" collapsed="false">
      <c r="A97" s="60" t="n">
        <v>44947</v>
      </c>
      <c r="B97" s="1" t="n">
        <v>24</v>
      </c>
      <c r="C97" s="165" t="n">
        <v>37.49</v>
      </c>
      <c r="D97" s="36" t="n">
        <v>9.3</v>
      </c>
      <c r="E97" s="166" t="n">
        <f aca="false">IF(C97=0,"",D97/C97)</f>
        <v>0.248066150973593</v>
      </c>
      <c r="F97" s="36" t="n">
        <v>180.51</v>
      </c>
      <c r="G97" s="165" t="n">
        <v>808.69</v>
      </c>
    </row>
    <row r="98" customFormat="false" ht="15" hidden="false" customHeight="true" outlineLevel="0" collapsed="false">
      <c r="A98" s="60" t="n">
        <v>44948</v>
      </c>
      <c r="B98" s="1" t="n">
        <v>19</v>
      </c>
      <c r="C98" s="165" t="n">
        <v>29.49</v>
      </c>
      <c r="D98" s="36" t="n">
        <v>64.08</v>
      </c>
      <c r="E98" s="166" t="n">
        <f aca="false">IF(C98=0,"",D98/C98)</f>
        <v>2.17293997965412</v>
      </c>
      <c r="F98" s="36" t="n">
        <v>244.59</v>
      </c>
      <c r="G98" s="165" t="n">
        <v>872.77</v>
      </c>
    </row>
    <row r="99" customFormat="false" ht="15" hidden="false" customHeight="true" outlineLevel="0" collapsed="false">
      <c r="A99" s="60" t="n">
        <v>44949</v>
      </c>
      <c r="B99" s="1" t="n">
        <v>20</v>
      </c>
      <c r="C99" s="165" t="n">
        <v>31.5</v>
      </c>
      <c r="D99" s="38" t="n">
        <v>-29.7</v>
      </c>
      <c r="E99" s="166" t="n">
        <f aca="false">IF(C99=0,"",D99/C99)</f>
        <v>-0.942857142857143</v>
      </c>
      <c r="F99" s="36" t="n">
        <v>214.89</v>
      </c>
      <c r="G99" s="165" t="n">
        <v>843.07</v>
      </c>
    </row>
    <row r="100" customFormat="false" ht="15" hidden="false" customHeight="true" outlineLevel="0" collapsed="false">
      <c r="A100" s="60" t="n">
        <v>44950</v>
      </c>
      <c r="B100" s="1" t="n">
        <v>19</v>
      </c>
      <c r="C100" s="165" t="n">
        <v>30.99</v>
      </c>
      <c r="D100" s="38" t="n">
        <v>-2.73</v>
      </c>
      <c r="E100" s="166" t="n">
        <f aca="false">IF(C100=0,"",D100/C100)</f>
        <v>-0.0880929332042594</v>
      </c>
      <c r="F100" s="36" t="n">
        <v>212.16</v>
      </c>
      <c r="G100" s="165" t="n">
        <v>840.34</v>
      </c>
    </row>
    <row r="101" customFormat="false" ht="15" hidden="false" customHeight="true" outlineLevel="0" collapsed="false">
      <c r="A101" s="60" t="n">
        <v>44951</v>
      </c>
      <c r="B101" s="1" t="n">
        <v>19</v>
      </c>
      <c r="C101" s="165" t="n">
        <v>33.49</v>
      </c>
      <c r="D101" s="38" t="n">
        <v>-11.42</v>
      </c>
      <c r="E101" s="166" t="n">
        <f aca="false">IF(C101=0,"",D101/C101)</f>
        <v>-0.340997312630636</v>
      </c>
      <c r="F101" s="36" t="n">
        <v>200.74</v>
      </c>
      <c r="G101" s="165" t="n">
        <v>828.92</v>
      </c>
    </row>
    <row r="102" customFormat="false" ht="15" hidden="false" customHeight="true" outlineLevel="0" collapsed="false">
      <c r="A102" s="60" t="n">
        <v>44952</v>
      </c>
      <c r="B102" s="1" t="n">
        <v>24</v>
      </c>
      <c r="C102" s="165" t="n">
        <v>39</v>
      </c>
      <c r="D102" s="36" t="n">
        <v>2.95</v>
      </c>
      <c r="E102" s="166" t="n">
        <f aca="false">IF(C102=0,"",D102/C102)</f>
        <v>0.0756410256410257</v>
      </c>
      <c r="F102" s="36" t="n">
        <v>203.69</v>
      </c>
      <c r="G102" s="165" t="n">
        <v>831.87</v>
      </c>
    </row>
    <row r="103" customFormat="false" ht="15" hidden="false" customHeight="true" outlineLevel="0" collapsed="false">
      <c r="A103" s="60" t="n">
        <v>44953</v>
      </c>
      <c r="B103" s="1" t="n">
        <v>18</v>
      </c>
      <c r="C103" s="165" t="n">
        <v>29.99</v>
      </c>
      <c r="D103" s="38" t="n">
        <v>-24.59</v>
      </c>
      <c r="E103" s="166" t="n">
        <f aca="false">IF(C103=0,"",D103/C103)</f>
        <v>-0.819939979993331</v>
      </c>
      <c r="F103" s="36" t="n">
        <v>179.1</v>
      </c>
      <c r="G103" s="165" t="n">
        <v>807.28</v>
      </c>
    </row>
    <row r="104" customFormat="false" ht="15" hidden="false" customHeight="true" outlineLevel="0" collapsed="false">
      <c r="A104" s="60" t="n">
        <v>44954</v>
      </c>
      <c r="B104" s="1" t="n">
        <v>17</v>
      </c>
      <c r="C104" s="165" t="n">
        <v>26.99</v>
      </c>
      <c r="D104" s="36" t="n">
        <v>4.81</v>
      </c>
      <c r="E104" s="166" t="n">
        <f aca="false">IF(C104=0,"",D104/C104)</f>
        <v>0.178214153390145</v>
      </c>
      <c r="F104" s="36" t="n">
        <v>183.91</v>
      </c>
      <c r="G104" s="165" t="n">
        <v>812.09</v>
      </c>
    </row>
    <row r="105" customFormat="false" ht="15" hidden="false" customHeight="true" outlineLevel="0" collapsed="false">
      <c r="A105" s="60" t="n">
        <v>44955</v>
      </c>
      <c r="B105" s="1" t="n">
        <v>25</v>
      </c>
      <c r="C105" s="165" t="n">
        <v>40.99</v>
      </c>
      <c r="D105" s="38" t="n">
        <v>-17.52</v>
      </c>
      <c r="E105" s="166" t="n">
        <f aca="false">IF(C105=0,"",D105/C105)</f>
        <v>-0.427421322273725</v>
      </c>
      <c r="F105" s="36" t="n">
        <v>166.39</v>
      </c>
      <c r="G105" s="165" t="n">
        <v>794.57</v>
      </c>
    </row>
    <row r="106" customFormat="false" ht="15" hidden="false" customHeight="true" outlineLevel="0" collapsed="false">
      <c r="A106" s="60" t="n">
        <v>44956</v>
      </c>
      <c r="B106" s="1" t="n">
        <v>15</v>
      </c>
      <c r="C106" s="165" t="n">
        <v>19.99</v>
      </c>
      <c r="D106" s="38" t="n">
        <v>-4.09</v>
      </c>
      <c r="E106" s="166" t="n">
        <f aca="false">IF(C106=0,"",D106/C106)</f>
        <v>-0.204602301150575</v>
      </c>
      <c r="F106" s="36" t="n">
        <v>162.3</v>
      </c>
      <c r="G106" s="165" t="n">
        <v>790.48</v>
      </c>
    </row>
    <row r="107" customFormat="false" ht="15" hidden="false" customHeight="true" outlineLevel="0" collapsed="false">
      <c r="A107" s="60" t="n">
        <v>44957</v>
      </c>
      <c r="B107" s="1" t="n">
        <v>19</v>
      </c>
      <c r="C107" s="165" t="n">
        <v>32.5</v>
      </c>
      <c r="D107" s="36" t="n">
        <v>0.63</v>
      </c>
      <c r="E107" s="166" t="n">
        <f aca="false">IF(C107=0,"",D107/C107)</f>
        <v>0.0193846153846154</v>
      </c>
      <c r="F107" s="36" t="n">
        <v>162.93</v>
      </c>
      <c r="G107" s="165" t="n">
        <v>791.11</v>
      </c>
    </row>
    <row r="108" customFormat="false" ht="15" hidden="false" customHeight="true" outlineLevel="0" collapsed="false">
      <c r="A108" s="63" t="s">
        <v>1664</v>
      </c>
      <c r="B108" s="63" t="n">
        <f aca="false">SUM(B77:B107)</f>
        <v>609</v>
      </c>
      <c r="C108" s="167" t="n">
        <f aca="false">SUM(C77:C107)</f>
        <v>948.23</v>
      </c>
      <c r="D108" s="148" t="n">
        <f aca="false">SUM(D77:D107)</f>
        <v>-1.71</v>
      </c>
      <c r="E108" s="168" t="n">
        <f aca="false">IF(C108=0,"",D108/C108)</f>
        <v>-0.0018033599443173</v>
      </c>
      <c r="F108" s="148" t="n">
        <v>162.93</v>
      </c>
      <c r="G108" s="167" t="n">
        <v>791.11</v>
      </c>
    </row>
    <row r="109" customFormat="false" ht="15" hidden="false" customHeight="true" outlineLevel="0" collapsed="false">
      <c r="A109" s="60" t="n">
        <v>44958</v>
      </c>
      <c r="B109" s="1" t="n">
        <v>16</v>
      </c>
      <c r="C109" s="165" t="n">
        <v>23.99</v>
      </c>
      <c r="D109" s="38" t="n">
        <v>-15.93</v>
      </c>
      <c r="E109" s="166" t="n">
        <f aca="false">IF(C109=0,"",D109/C109)</f>
        <v>-0.664026677782409</v>
      </c>
      <c r="F109" s="36" t="n">
        <v>147</v>
      </c>
      <c r="G109" s="165" t="n">
        <v>775.18</v>
      </c>
    </row>
    <row r="110" customFormat="false" ht="15" hidden="false" customHeight="true" outlineLevel="0" collapsed="false">
      <c r="A110" s="60" t="n">
        <v>44959</v>
      </c>
      <c r="B110" s="1" t="n">
        <v>24</v>
      </c>
      <c r="C110" s="165" t="n">
        <v>38.99</v>
      </c>
      <c r="D110" s="38" t="n">
        <v>-29.3</v>
      </c>
      <c r="E110" s="166" t="n">
        <f aca="false">IF(C110=0,"",D110/C110)</f>
        <v>-0.75147473711208</v>
      </c>
      <c r="F110" s="36" t="n">
        <v>117.7</v>
      </c>
      <c r="G110" s="165" t="n">
        <v>745.88</v>
      </c>
    </row>
    <row r="111" customFormat="false" ht="15" hidden="false" customHeight="true" outlineLevel="0" collapsed="false">
      <c r="A111" s="60" t="n">
        <v>44960</v>
      </c>
      <c r="B111" s="1" t="n">
        <v>18</v>
      </c>
      <c r="C111" s="165" t="n">
        <v>26.49</v>
      </c>
      <c r="D111" s="36" t="n">
        <v>31.21</v>
      </c>
      <c r="E111" s="166" t="n">
        <f aca="false">IF(C111=0,"",D111/C111)</f>
        <v>1.17818044545111</v>
      </c>
      <c r="F111" s="36" t="n">
        <v>148.91</v>
      </c>
      <c r="G111" s="165" t="n">
        <v>777.09</v>
      </c>
    </row>
    <row r="112" customFormat="false" ht="15" hidden="false" customHeight="true" outlineLevel="0" collapsed="false">
      <c r="A112" s="60" t="n">
        <v>44961</v>
      </c>
      <c r="B112" s="1" t="n">
        <v>20</v>
      </c>
      <c r="C112" s="165" t="n">
        <v>33.99</v>
      </c>
      <c r="D112" s="38" t="n">
        <v>-17.14</v>
      </c>
      <c r="E112" s="166" t="n">
        <f aca="false">IF(C112=0,"",D112/C112)</f>
        <v>-0.50426596057664</v>
      </c>
      <c r="F112" s="36" t="n">
        <v>131.77</v>
      </c>
      <c r="G112" s="165" t="n">
        <v>759.95</v>
      </c>
    </row>
    <row r="113" customFormat="false" ht="15" hidden="false" customHeight="true" outlineLevel="0" collapsed="false">
      <c r="A113" s="60" t="n">
        <v>44962</v>
      </c>
      <c r="B113" s="1" t="n">
        <v>22</v>
      </c>
      <c r="C113" s="165" t="n">
        <v>37.49</v>
      </c>
      <c r="D113" s="38" t="n">
        <v>-2.37</v>
      </c>
      <c r="E113" s="166" t="n">
        <f aca="false">IF(C113=0,"",D113/C113)</f>
        <v>-0.0632168578287543</v>
      </c>
      <c r="F113" s="36" t="n">
        <v>129.4</v>
      </c>
      <c r="G113" s="165" t="n">
        <v>757.58</v>
      </c>
    </row>
    <row r="114" customFormat="false" ht="15" hidden="false" customHeight="true" outlineLevel="0" collapsed="false">
      <c r="A114" s="60" t="n">
        <v>44963</v>
      </c>
      <c r="B114" s="1" t="n">
        <v>18</v>
      </c>
      <c r="C114" s="165" t="n">
        <v>27.99</v>
      </c>
      <c r="D114" s="38" t="n">
        <v>-6.84</v>
      </c>
      <c r="E114" s="166" t="n">
        <f aca="false">IF(C114=0,"",D114/C114)</f>
        <v>-0.244372990353698</v>
      </c>
      <c r="F114" s="36" t="n">
        <v>122.56</v>
      </c>
      <c r="G114" s="165" t="n">
        <v>750.74</v>
      </c>
    </row>
    <row r="115" customFormat="false" ht="15" hidden="false" customHeight="true" outlineLevel="0" collapsed="false">
      <c r="A115" s="60" t="n">
        <v>44964</v>
      </c>
      <c r="B115" s="1" t="n">
        <v>20</v>
      </c>
      <c r="C115" s="165" t="n">
        <v>34.99</v>
      </c>
      <c r="D115" s="38" t="n">
        <v>-18.99</v>
      </c>
      <c r="E115" s="166" t="n">
        <f aca="false">IF(C115=0,"",D115/C115)</f>
        <v>-0.542726493283795</v>
      </c>
      <c r="F115" s="36" t="n">
        <v>103.57</v>
      </c>
      <c r="G115" s="165" t="n">
        <v>731.75</v>
      </c>
    </row>
    <row r="116" customFormat="false" ht="15" hidden="false" customHeight="true" outlineLevel="0" collapsed="false">
      <c r="A116" s="60" t="n">
        <v>44965</v>
      </c>
      <c r="B116" s="1" t="n">
        <v>18</v>
      </c>
      <c r="C116" s="165" t="n">
        <v>31.5</v>
      </c>
      <c r="D116" s="38" t="n">
        <v>-16</v>
      </c>
      <c r="E116" s="166" t="n">
        <f aca="false">IF(C116=0,"",D116/C116)</f>
        <v>-0.507936507936508</v>
      </c>
      <c r="F116" s="36" t="n">
        <v>87.57</v>
      </c>
      <c r="G116" s="165" t="n">
        <v>715.75</v>
      </c>
    </row>
    <row r="117" customFormat="false" ht="15" hidden="false" customHeight="true" outlineLevel="0" collapsed="false">
      <c r="A117" s="60" t="n">
        <v>44966</v>
      </c>
      <c r="B117" s="1" t="n">
        <v>20</v>
      </c>
      <c r="C117" s="165" t="n">
        <v>32.99</v>
      </c>
      <c r="D117" s="36" t="n">
        <v>7.92</v>
      </c>
      <c r="E117" s="166" t="n">
        <f aca="false">IF(C117=0,"",D117/C117)</f>
        <v>0.240072749317975</v>
      </c>
      <c r="F117" s="36" t="n">
        <v>95.49</v>
      </c>
      <c r="G117" s="165" t="n">
        <v>723.67</v>
      </c>
    </row>
    <row r="118" customFormat="false" ht="15" hidden="false" customHeight="true" outlineLevel="0" collapsed="false">
      <c r="A118" s="60" t="n">
        <v>44967</v>
      </c>
      <c r="B118" s="1" t="n">
        <v>16</v>
      </c>
      <c r="C118" s="165" t="n">
        <v>24.5</v>
      </c>
      <c r="D118" s="38" t="n">
        <v>-11.15</v>
      </c>
      <c r="E118" s="166" t="n">
        <f aca="false">IF(C118=0,"",D118/C118)</f>
        <v>-0.455102040816327</v>
      </c>
      <c r="F118" s="36" t="n">
        <v>84.34</v>
      </c>
      <c r="G118" s="165" t="n">
        <v>712.52</v>
      </c>
    </row>
    <row r="119" customFormat="false" ht="15" hidden="false" customHeight="true" outlineLevel="0" collapsed="false">
      <c r="A119" s="60" t="n">
        <v>44968</v>
      </c>
      <c r="B119" s="1" t="n">
        <v>24</v>
      </c>
      <c r="C119" s="165" t="n">
        <v>39.99</v>
      </c>
      <c r="D119" s="38" t="n">
        <v>-11.51</v>
      </c>
      <c r="E119" s="166" t="n">
        <f aca="false">IF(C119=0,"",D119/C119)</f>
        <v>-0.287821955488872</v>
      </c>
      <c r="F119" s="36" t="n">
        <v>72.83</v>
      </c>
      <c r="G119" s="165" t="n">
        <v>701.01</v>
      </c>
    </row>
    <row r="120" customFormat="false" ht="15" hidden="false" customHeight="true" outlineLevel="0" collapsed="false">
      <c r="A120" s="60" t="n">
        <v>44969</v>
      </c>
      <c r="B120" s="1" t="n">
        <v>23</v>
      </c>
      <c r="C120" s="165" t="n">
        <v>39.99</v>
      </c>
      <c r="D120" s="38" t="n">
        <v>-15.71</v>
      </c>
      <c r="E120" s="166" t="n">
        <f aca="false">IF(C120=0,"",D120/C120)</f>
        <v>-0.392848212053013</v>
      </c>
      <c r="F120" s="36" t="n">
        <v>57.12</v>
      </c>
      <c r="G120" s="165" t="n">
        <v>685.3</v>
      </c>
    </row>
    <row r="121" customFormat="false" ht="15" hidden="false" customHeight="true" outlineLevel="0" collapsed="false">
      <c r="A121" s="60" t="n">
        <v>44970</v>
      </c>
      <c r="B121" s="1" t="n">
        <v>6</v>
      </c>
      <c r="C121" s="165" t="n">
        <v>10</v>
      </c>
      <c r="D121" s="38" t="n">
        <v>-10</v>
      </c>
      <c r="E121" s="166" t="n">
        <f aca="false">IF(C121=0,"",D121/C121)</f>
        <v>-1</v>
      </c>
      <c r="F121" s="36" t="n">
        <v>47.12</v>
      </c>
      <c r="G121" s="165" t="n">
        <v>675.3</v>
      </c>
    </row>
    <row r="122" customFormat="false" ht="15" hidden="false" customHeight="true" outlineLevel="0" collapsed="false">
      <c r="A122" s="60" t="n">
        <v>44971</v>
      </c>
      <c r="B122" s="1" t="n">
        <v>25</v>
      </c>
      <c r="C122" s="165" t="n">
        <v>41.49</v>
      </c>
      <c r="D122" s="38" t="n">
        <v>-24.34</v>
      </c>
      <c r="E122" s="166" t="n">
        <f aca="false">IF(C122=0,"",D122/C122)</f>
        <v>-0.586647384912027</v>
      </c>
      <c r="F122" s="36" t="n">
        <v>22.78</v>
      </c>
      <c r="G122" s="165" t="n">
        <v>650.96</v>
      </c>
    </row>
    <row r="123" customFormat="false" ht="15" hidden="false" customHeight="true" outlineLevel="0" collapsed="false">
      <c r="A123" s="60" t="n">
        <v>44972</v>
      </c>
      <c r="B123" s="1" t="n">
        <v>16</v>
      </c>
      <c r="C123" s="165" t="n">
        <v>23.99</v>
      </c>
      <c r="D123" s="36" t="n">
        <v>17.01</v>
      </c>
      <c r="E123" s="166" t="n">
        <f aca="false">IF(C123=0,"",D123/C123)</f>
        <v>0.709045435598166</v>
      </c>
      <c r="F123" s="36" t="n">
        <v>39.79</v>
      </c>
      <c r="G123" s="165" t="n">
        <v>667.97</v>
      </c>
    </row>
    <row r="124" customFormat="false" ht="15" hidden="false" customHeight="true" outlineLevel="0" collapsed="false">
      <c r="A124" s="60" t="n">
        <v>44973</v>
      </c>
      <c r="B124" s="1" t="n">
        <v>22</v>
      </c>
      <c r="C124" s="165" t="n">
        <v>37.99</v>
      </c>
      <c r="D124" s="38" t="n">
        <v>-18.46</v>
      </c>
      <c r="E124" s="166" t="n">
        <f aca="false">IF(C124=0,"",D124/C124)</f>
        <v>-0.485917346670176</v>
      </c>
      <c r="F124" s="36" t="n">
        <v>21.33</v>
      </c>
      <c r="G124" s="165" t="n">
        <v>649.51</v>
      </c>
    </row>
    <row r="125" customFormat="false" ht="15" hidden="false" customHeight="true" outlineLevel="0" collapsed="false">
      <c r="A125" s="60" t="n">
        <v>44974</v>
      </c>
      <c r="B125" s="1" t="n">
        <v>14</v>
      </c>
      <c r="C125" s="165" t="n">
        <v>18.99</v>
      </c>
      <c r="D125" s="36" t="n">
        <v>3.41</v>
      </c>
      <c r="E125" s="166" t="n">
        <f aca="false">IF(C125=0,"",D125/C125)</f>
        <v>0.179568193786203</v>
      </c>
      <c r="F125" s="36" t="n">
        <v>24.74</v>
      </c>
      <c r="G125" s="165" t="n">
        <v>652.92</v>
      </c>
    </row>
    <row r="126" customFormat="false" ht="15" hidden="false" customHeight="true" outlineLevel="0" collapsed="false">
      <c r="A126" s="60" t="n">
        <v>44981</v>
      </c>
      <c r="B126" s="1" t="n">
        <v>22</v>
      </c>
      <c r="C126" s="165" t="n">
        <v>32.99</v>
      </c>
      <c r="D126" s="36" t="n">
        <v>22.44</v>
      </c>
      <c r="E126" s="166" t="n">
        <f aca="false">IF(C126=0,"",D126/C126)</f>
        <v>0.680206123067596</v>
      </c>
      <c r="F126" s="36" t="n">
        <v>47.18</v>
      </c>
      <c r="G126" s="165" t="n">
        <v>675.36</v>
      </c>
    </row>
    <row r="127" customFormat="false" ht="15" hidden="false" customHeight="true" outlineLevel="0" collapsed="false">
      <c r="A127" s="60" t="n">
        <v>44982</v>
      </c>
      <c r="B127" s="1" t="n">
        <v>21</v>
      </c>
      <c r="C127" s="165" t="n">
        <v>32.99</v>
      </c>
      <c r="D127" s="38" t="n">
        <v>-23.09</v>
      </c>
      <c r="E127" s="166" t="n">
        <f aca="false">IF(C127=0,"",D127/C127)</f>
        <v>-0.699909063352531</v>
      </c>
      <c r="F127" s="36" t="n">
        <v>24.09</v>
      </c>
      <c r="G127" s="165" t="n">
        <v>652.27</v>
      </c>
    </row>
    <row r="128" customFormat="false" ht="15" hidden="false" customHeight="true" outlineLevel="0" collapsed="false">
      <c r="A128" s="60" t="n">
        <v>44983</v>
      </c>
      <c r="B128" s="1" t="n">
        <v>21</v>
      </c>
      <c r="C128" s="165" t="n">
        <v>37.5</v>
      </c>
      <c r="D128" s="38" t="n">
        <v>-12.13</v>
      </c>
      <c r="E128" s="166" t="n">
        <f aca="false">IF(C128=0,"",D128/C128)</f>
        <v>-0.323466666666667</v>
      </c>
      <c r="F128" s="36" t="n">
        <v>11.96</v>
      </c>
      <c r="G128" s="165" t="n">
        <v>640.14</v>
      </c>
    </row>
    <row r="129" customFormat="false" ht="15" hidden="false" customHeight="true" outlineLevel="0" collapsed="false">
      <c r="A129" s="60" t="n">
        <v>44984</v>
      </c>
      <c r="B129" s="1" t="n">
        <v>23</v>
      </c>
      <c r="C129" s="165" t="n">
        <v>38.5</v>
      </c>
      <c r="D129" s="38" t="n">
        <v>-8.43</v>
      </c>
      <c r="E129" s="166" t="n">
        <f aca="false">IF(C129=0,"",D129/C129)</f>
        <v>-0.218961038961039</v>
      </c>
      <c r="F129" s="36" t="n">
        <v>3.53</v>
      </c>
      <c r="G129" s="165" t="n">
        <v>631.71</v>
      </c>
    </row>
    <row r="130" customFormat="false" ht="15" hidden="false" customHeight="true" outlineLevel="0" collapsed="false">
      <c r="A130" s="60" t="n">
        <v>44985</v>
      </c>
      <c r="B130" s="1" t="n">
        <v>16</v>
      </c>
      <c r="C130" s="165" t="n">
        <v>24.5</v>
      </c>
      <c r="D130" s="38" t="n">
        <v>-19.34</v>
      </c>
      <c r="E130" s="166" t="n">
        <f aca="false">IF(C130=0,"",D130/C130)</f>
        <v>-0.789387755102041</v>
      </c>
      <c r="F130" s="38" t="n">
        <v>-15.81</v>
      </c>
      <c r="G130" s="165" t="n">
        <v>612.37</v>
      </c>
    </row>
    <row r="131" customFormat="false" ht="15" hidden="false" customHeight="true" outlineLevel="0" collapsed="false">
      <c r="A131" s="63" t="s">
        <v>1665</v>
      </c>
      <c r="B131" s="63" t="n">
        <f aca="false">SUM(B109:B130)</f>
        <v>425</v>
      </c>
      <c r="C131" s="167" t="n">
        <f aca="false">SUM(C109:C130)</f>
        <v>691.84</v>
      </c>
      <c r="D131" s="148" t="n">
        <f aca="false">SUM(D109:D130)</f>
        <v>-178.74</v>
      </c>
      <c r="E131" s="168" t="n">
        <f aca="false">IF(C131=0,"",D131/C131)</f>
        <v>-0.258354532839963</v>
      </c>
      <c r="F131" s="148" t="n">
        <v>-15.81</v>
      </c>
      <c r="G131" s="167" t="n">
        <v>612.37</v>
      </c>
    </row>
    <row r="132" customFormat="false" ht="15" hidden="false" customHeight="true" outlineLevel="0" collapsed="false">
      <c r="A132" s="60" t="n">
        <v>44986</v>
      </c>
      <c r="B132" s="1" t="n">
        <v>25</v>
      </c>
      <c r="C132" s="165" t="n">
        <v>43.99</v>
      </c>
      <c r="D132" s="36" t="n">
        <v>10.39</v>
      </c>
      <c r="E132" s="166" t="n">
        <f aca="false">IF(C132=0,"",D132/C132)</f>
        <v>0.236190043191634</v>
      </c>
      <c r="F132" s="38" t="n">
        <v>-5.42</v>
      </c>
      <c r="G132" s="165" t="n">
        <v>622.76</v>
      </c>
    </row>
    <row r="133" customFormat="false" ht="15" hidden="false" customHeight="true" outlineLevel="0" collapsed="false">
      <c r="A133" s="60" t="n">
        <v>44987</v>
      </c>
      <c r="B133" s="1" t="n">
        <v>23</v>
      </c>
      <c r="C133" s="165" t="n">
        <v>38.5</v>
      </c>
      <c r="D133" s="36" t="n">
        <v>3.58</v>
      </c>
      <c r="E133" s="166" t="n">
        <f aca="false">IF(C133=0,"",D133/C133)</f>
        <v>0.092987012987013</v>
      </c>
      <c r="F133" s="38" t="n">
        <v>-1.84</v>
      </c>
      <c r="G133" s="165" t="n">
        <v>626.34</v>
      </c>
    </row>
    <row r="134" customFormat="false" ht="15" hidden="false" customHeight="true" outlineLevel="0" collapsed="false">
      <c r="A134" s="60" t="n">
        <v>44988</v>
      </c>
      <c r="B134" s="1" t="n">
        <v>16</v>
      </c>
      <c r="C134" s="165" t="n">
        <v>23</v>
      </c>
      <c r="D134" s="38" t="n">
        <v>-12.61</v>
      </c>
      <c r="E134" s="166" t="n">
        <f aca="false">IF(C134=0,"",D134/C134)</f>
        <v>-0.548260869565217</v>
      </c>
      <c r="F134" s="38" t="n">
        <v>-14.45</v>
      </c>
      <c r="G134" s="165" t="n">
        <v>613.73</v>
      </c>
    </row>
    <row r="135" customFormat="false" ht="15" hidden="false" customHeight="true" outlineLevel="0" collapsed="false">
      <c r="A135" s="60" t="n">
        <v>44989</v>
      </c>
      <c r="B135" s="1" t="n">
        <v>25</v>
      </c>
      <c r="C135" s="165" t="n">
        <v>41.5</v>
      </c>
      <c r="D135" s="38" t="n">
        <v>-19.26</v>
      </c>
      <c r="E135" s="166" t="n">
        <f aca="false">IF(C135=0,"",D135/C135)</f>
        <v>-0.464096385542169</v>
      </c>
      <c r="F135" s="38" t="n">
        <v>-33.71</v>
      </c>
      <c r="G135" s="165" t="n">
        <v>594.47</v>
      </c>
    </row>
    <row r="136" customFormat="false" ht="15" hidden="false" customHeight="true" outlineLevel="0" collapsed="false">
      <c r="A136" s="60" t="n">
        <v>44990</v>
      </c>
      <c r="B136" s="1" t="n">
        <v>18</v>
      </c>
      <c r="C136" s="165" t="n">
        <v>30.5</v>
      </c>
      <c r="D136" s="36" t="n">
        <v>45.36</v>
      </c>
      <c r="E136" s="166" t="n">
        <f aca="false">IF(C136=0,"",D136/C136)</f>
        <v>1.4872131147541</v>
      </c>
      <c r="F136" s="36" t="n">
        <v>11.65</v>
      </c>
      <c r="G136" s="165" t="n">
        <v>639.83</v>
      </c>
    </row>
    <row r="137" customFormat="false" ht="15" hidden="false" customHeight="true" outlineLevel="0" collapsed="false">
      <c r="A137" s="60" t="n">
        <v>44991</v>
      </c>
      <c r="B137" s="1" t="n">
        <v>24</v>
      </c>
      <c r="C137" s="165" t="n">
        <v>42</v>
      </c>
      <c r="D137" s="36" t="n">
        <v>17.94</v>
      </c>
      <c r="E137" s="166" t="n">
        <f aca="false">IF(C137=0,"",D137/C137)</f>
        <v>0.427142857142857</v>
      </c>
      <c r="F137" s="36" t="n">
        <v>29.59</v>
      </c>
      <c r="G137" s="165" t="n">
        <v>657.77</v>
      </c>
    </row>
    <row r="138" customFormat="false" ht="15" hidden="false" customHeight="true" outlineLevel="0" collapsed="false">
      <c r="A138" s="60" t="n">
        <v>44992</v>
      </c>
      <c r="B138" s="1" t="n">
        <v>19</v>
      </c>
      <c r="C138" s="165" t="n">
        <v>33</v>
      </c>
      <c r="D138" s="38" t="n">
        <v>-3.36</v>
      </c>
      <c r="E138" s="166" t="n">
        <f aca="false">IF(C138=0,"",D138/C138)</f>
        <v>-0.101818181818182</v>
      </c>
      <c r="F138" s="36" t="n">
        <v>26.23</v>
      </c>
      <c r="G138" s="165" t="n">
        <v>654.41</v>
      </c>
    </row>
    <row r="139" customFormat="false" ht="15" hidden="false" customHeight="true" outlineLevel="0" collapsed="false">
      <c r="A139" s="60" t="n">
        <v>44993</v>
      </c>
      <c r="B139" s="1" t="n">
        <v>18</v>
      </c>
      <c r="C139" s="165" t="n">
        <v>31.5</v>
      </c>
      <c r="D139" s="38" t="n">
        <v>-16.1</v>
      </c>
      <c r="E139" s="166" t="n">
        <f aca="false">IF(C139=0,"",D139/C139)</f>
        <v>-0.511111111111111</v>
      </c>
      <c r="F139" s="36" t="n">
        <v>10.13</v>
      </c>
      <c r="G139" s="165" t="n">
        <v>638.31</v>
      </c>
    </row>
    <row r="140" customFormat="false" ht="15" hidden="false" customHeight="true" outlineLevel="0" collapsed="false">
      <c r="A140" s="60" t="n">
        <v>44994</v>
      </c>
      <c r="B140" s="1" t="n">
        <v>20</v>
      </c>
      <c r="C140" s="165" t="n">
        <v>34</v>
      </c>
      <c r="D140" s="38" t="n">
        <v>-15.64</v>
      </c>
      <c r="E140" s="166" t="n">
        <f aca="false">IF(C140=0,"",D140/C140)</f>
        <v>-0.46</v>
      </c>
      <c r="F140" s="38" t="n">
        <v>-5.51</v>
      </c>
      <c r="G140" s="165" t="n">
        <v>622.67</v>
      </c>
    </row>
    <row r="141" customFormat="false" ht="15" hidden="false" customHeight="true" outlineLevel="0" collapsed="false">
      <c r="A141" s="60" t="n">
        <v>44995</v>
      </c>
      <c r="B141" s="1" t="n">
        <v>18</v>
      </c>
      <c r="C141" s="165" t="n">
        <v>28</v>
      </c>
      <c r="D141" s="38" t="n">
        <v>-6.86</v>
      </c>
      <c r="E141" s="166" t="n">
        <f aca="false">IF(C141=0,"",D141/C141)</f>
        <v>-0.245</v>
      </c>
      <c r="F141" s="38" t="n">
        <v>-12.37</v>
      </c>
      <c r="G141" s="165" t="n">
        <v>615.81</v>
      </c>
    </row>
    <row r="142" customFormat="false" ht="15" hidden="false" customHeight="true" outlineLevel="0" collapsed="false">
      <c r="A142" s="60" t="n">
        <v>44996</v>
      </c>
      <c r="B142" s="1" t="n">
        <v>20</v>
      </c>
      <c r="C142" s="165" t="n">
        <v>32</v>
      </c>
      <c r="D142" s="38" t="n">
        <v>-8.95</v>
      </c>
      <c r="E142" s="166" t="n">
        <f aca="false">IF(C142=0,"",D142/C142)</f>
        <v>-0.2796875</v>
      </c>
      <c r="F142" s="38" t="n">
        <v>-21.32</v>
      </c>
      <c r="G142" s="165" t="n">
        <v>606.86</v>
      </c>
    </row>
    <row r="143" customFormat="false" ht="15" hidden="false" customHeight="true" outlineLevel="0" collapsed="false">
      <c r="A143" s="60" t="n">
        <v>44997</v>
      </c>
      <c r="B143" s="1" t="n">
        <v>23</v>
      </c>
      <c r="C143" s="165" t="n">
        <v>40.5</v>
      </c>
      <c r="D143" s="38" t="n">
        <v>-16.08</v>
      </c>
      <c r="E143" s="166" t="n">
        <f aca="false">IF(C143=0,"",D143/C143)</f>
        <v>-0.397037037037037</v>
      </c>
      <c r="F143" s="38" t="n">
        <v>-37.4</v>
      </c>
      <c r="G143" s="165" t="n">
        <v>590.78</v>
      </c>
    </row>
    <row r="144" customFormat="false" ht="15" hidden="false" customHeight="true" outlineLevel="0" collapsed="false">
      <c r="A144" s="60" t="n">
        <v>44998</v>
      </c>
      <c r="B144" s="1" t="n">
        <v>18</v>
      </c>
      <c r="C144" s="165" t="n">
        <v>29</v>
      </c>
      <c r="D144" s="38" t="n">
        <v>-22.02</v>
      </c>
      <c r="E144" s="166" t="n">
        <f aca="false">IF(C144=0,"",D144/C144)</f>
        <v>-0.759310344827586</v>
      </c>
      <c r="F144" s="38" t="n">
        <v>-59.42</v>
      </c>
      <c r="G144" s="165" t="n">
        <v>568.76</v>
      </c>
    </row>
    <row r="145" customFormat="false" ht="15" hidden="false" customHeight="true" outlineLevel="0" collapsed="false">
      <c r="A145" s="60" t="n">
        <v>44999</v>
      </c>
      <c r="B145" s="1" t="n">
        <v>20</v>
      </c>
      <c r="C145" s="165" t="n">
        <v>34.5</v>
      </c>
      <c r="D145" s="36" t="n">
        <v>9.15</v>
      </c>
      <c r="E145" s="166" t="n">
        <f aca="false">IF(C145=0,"",D145/C145)</f>
        <v>0.265217391304348</v>
      </c>
      <c r="F145" s="38" t="n">
        <v>-50.27</v>
      </c>
      <c r="G145" s="165" t="n">
        <v>577.91</v>
      </c>
    </row>
    <row r="146" customFormat="false" ht="15" hidden="false" customHeight="true" outlineLevel="0" collapsed="false">
      <c r="A146" s="60" t="n">
        <v>45000</v>
      </c>
      <c r="B146" s="1" t="n">
        <v>18</v>
      </c>
      <c r="C146" s="165" t="n">
        <v>30.5</v>
      </c>
      <c r="D146" s="38" t="n">
        <v>-5.17</v>
      </c>
      <c r="E146" s="166" t="n">
        <f aca="false">IF(C146=0,"",D146/C146)</f>
        <v>-0.169508196721311</v>
      </c>
      <c r="F146" s="38" t="n">
        <v>-55.44</v>
      </c>
      <c r="G146" s="165" t="n">
        <v>572.74</v>
      </c>
    </row>
    <row r="147" customFormat="false" ht="15" hidden="false" customHeight="true" outlineLevel="0" collapsed="false">
      <c r="A147" s="60" t="n">
        <v>45001</v>
      </c>
      <c r="B147" s="1" t="n">
        <v>20</v>
      </c>
      <c r="C147" s="165" t="n">
        <v>32.5</v>
      </c>
      <c r="D147" s="36" t="n">
        <v>23.06</v>
      </c>
      <c r="E147" s="166" t="n">
        <f aca="false">IF(C147=0,"",D147/C147)</f>
        <v>0.709538461538462</v>
      </c>
      <c r="F147" s="38" t="n">
        <v>-32.38</v>
      </c>
      <c r="G147" s="165" t="n">
        <v>595.8</v>
      </c>
    </row>
    <row r="148" customFormat="false" ht="15" hidden="false" customHeight="true" outlineLevel="0" collapsed="false">
      <c r="A148" s="60" t="n">
        <v>45002</v>
      </c>
      <c r="B148" s="1" t="n">
        <v>16</v>
      </c>
      <c r="C148" s="165" t="n">
        <v>23.5</v>
      </c>
      <c r="D148" s="36" t="n">
        <v>27.7</v>
      </c>
      <c r="E148" s="166" t="n">
        <f aca="false">IF(C148=0,"",D148/C148)</f>
        <v>1.17872340425532</v>
      </c>
      <c r="F148" s="38" t="n">
        <v>-4.68</v>
      </c>
      <c r="G148" s="165" t="n">
        <v>623.5</v>
      </c>
    </row>
    <row r="149" customFormat="false" ht="15" hidden="false" customHeight="true" outlineLevel="0" collapsed="false">
      <c r="A149" s="60" t="n">
        <v>45003</v>
      </c>
      <c r="B149" s="1" t="n">
        <v>21</v>
      </c>
      <c r="C149" s="165" t="n">
        <v>32.5</v>
      </c>
      <c r="D149" s="36" t="n">
        <v>1.56</v>
      </c>
      <c r="E149" s="166" t="n">
        <f aca="false">IF(C149=0,"",D149/C149)</f>
        <v>0.048</v>
      </c>
      <c r="F149" s="38" t="n">
        <v>-3.12</v>
      </c>
      <c r="G149" s="165" t="n">
        <v>625.06</v>
      </c>
    </row>
    <row r="150" customFormat="false" ht="15" hidden="false" customHeight="true" outlineLevel="0" collapsed="false">
      <c r="A150" s="60" t="n">
        <v>45004</v>
      </c>
      <c r="B150" s="1" t="n">
        <v>17</v>
      </c>
      <c r="C150" s="165" t="n">
        <v>26.8</v>
      </c>
      <c r="D150" s="38" t="n">
        <v>-4.92</v>
      </c>
      <c r="E150" s="166" t="n">
        <f aca="false">IF(C150=0,"",D150/C150)</f>
        <v>-0.183582089552239</v>
      </c>
      <c r="F150" s="38" t="n">
        <v>-8.04</v>
      </c>
      <c r="G150" s="165" t="n">
        <v>620.14</v>
      </c>
    </row>
    <row r="151" customFormat="false" ht="15" hidden="false" customHeight="true" outlineLevel="0" collapsed="false">
      <c r="A151" s="60" t="n">
        <v>45005</v>
      </c>
      <c r="B151" s="1" t="n">
        <v>16</v>
      </c>
      <c r="C151" s="165" t="n">
        <v>23.5</v>
      </c>
      <c r="D151" s="36" t="n">
        <v>21.68</v>
      </c>
      <c r="E151" s="166" t="n">
        <f aca="false">IF(C151=0,"",D151/C151)</f>
        <v>0.922553191489362</v>
      </c>
      <c r="F151" s="36" t="n">
        <v>13.64</v>
      </c>
      <c r="G151" s="165" t="n">
        <v>641.82</v>
      </c>
    </row>
    <row r="152" customFormat="false" ht="15" hidden="false" customHeight="true" outlineLevel="0" collapsed="false">
      <c r="A152" s="60" t="n">
        <v>45006</v>
      </c>
      <c r="B152" s="1" t="n">
        <v>18</v>
      </c>
      <c r="C152" s="165" t="n">
        <v>28.5</v>
      </c>
      <c r="D152" s="38" t="n">
        <v>-6.44</v>
      </c>
      <c r="E152" s="166" t="n">
        <f aca="false">IF(C152=0,"",D152/C152)</f>
        <v>-0.225964912280702</v>
      </c>
      <c r="F152" s="36" t="n">
        <v>7.2</v>
      </c>
      <c r="G152" s="165" t="n">
        <v>635.38</v>
      </c>
    </row>
    <row r="153" customFormat="false" ht="15" hidden="false" customHeight="true" outlineLevel="0" collapsed="false">
      <c r="A153" s="60" t="n">
        <v>45007</v>
      </c>
      <c r="B153" s="1" t="n">
        <v>17</v>
      </c>
      <c r="C153" s="165" t="n">
        <v>27.5</v>
      </c>
      <c r="D153" s="38" t="n">
        <v>-18.32</v>
      </c>
      <c r="E153" s="166" t="n">
        <f aca="false">IF(C153=0,"",D153/C153)</f>
        <v>-0.666181818181818</v>
      </c>
      <c r="F153" s="38" t="n">
        <v>-11.12</v>
      </c>
      <c r="G153" s="165" t="n">
        <v>617.06</v>
      </c>
    </row>
    <row r="154" customFormat="false" ht="15" hidden="false" customHeight="true" outlineLevel="0" collapsed="false">
      <c r="A154" s="60" t="n">
        <v>45008</v>
      </c>
      <c r="B154" s="1" t="n">
        <v>25</v>
      </c>
      <c r="C154" s="165" t="n">
        <v>41</v>
      </c>
      <c r="D154" s="36" t="n">
        <v>14.34</v>
      </c>
      <c r="E154" s="166" t="n">
        <f aca="false">IF(C154=0,"",D154/C154)</f>
        <v>0.349756097560976</v>
      </c>
      <c r="F154" s="36" t="n">
        <v>3.22</v>
      </c>
      <c r="G154" s="165" t="n">
        <v>631.4</v>
      </c>
    </row>
    <row r="155" customFormat="false" ht="15" hidden="false" customHeight="true" outlineLevel="0" collapsed="false">
      <c r="A155" s="60" t="n">
        <v>45009</v>
      </c>
      <c r="B155" s="1" t="n">
        <v>13</v>
      </c>
      <c r="C155" s="165" t="n">
        <v>17.5</v>
      </c>
      <c r="D155" s="38" t="n">
        <v>-11.61</v>
      </c>
      <c r="E155" s="166" t="n">
        <f aca="false">IF(C155=0,"",D155/C155)</f>
        <v>-0.663428571428571</v>
      </c>
      <c r="F155" s="38" t="n">
        <v>-8.39</v>
      </c>
      <c r="G155" s="165" t="n">
        <v>619.79</v>
      </c>
    </row>
    <row r="156" customFormat="false" ht="15" hidden="false" customHeight="true" outlineLevel="0" collapsed="false">
      <c r="A156" s="60" t="n">
        <v>45010</v>
      </c>
      <c r="B156" s="1" t="n">
        <v>23</v>
      </c>
      <c r="C156" s="165" t="n">
        <v>39.5</v>
      </c>
      <c r="D156" s="38" t="n">
        <v>-26.2</v>
      </c>
      <c r="E156" s="166" t="n">
        <f aca="false">IF(C156=0,"",D156/C156)</f>
        <v>-0.663291139240506</v>
      </c>
      <c r="F156" s="38" t="n">
        <v>-34.59</v>
      </c>
      <c r="G156" s="165" t="n">
        <v>593.59</v>
      </c>
    </row>
    <row r="157" customFormat="false" ht="15" hidden="false" customHeight="true" outlineLevel="0" collapsed="false">
      <c r="A157" s="60" t="n">
        <v>45011</v>
      </c>
      <c r="B157" s="1" t="n">
        <v>17</v>
      </c>
      <c r="C157" s="165" t="n">
        <v>23</v>
      </c>
      <c r="D157" s="36" t="n">
        <v>59.03</v>
      </c>
      <c r="E157" s="166" t="n">
        <f aca="false">IF(C157=0,"",D157/C157)</f>
        <v>2.56652173913044</v>
      </c>
      <c r="F157" s="36" t="n">
        <v>24.44</v>
      </c>
      <c r="G157" s="165" t="n">
        <v>652.62</v>
      </c>
    </row>
    <row r="158" customFormat="false" ht="15" hidden="false" customHeight="true" outlineLevel="0" collapsed="false">
      <c r="A158" s="60" t="n">
        <v>45012</v>
      </c>
      <c r="B158" s="1" t="n">
        <v>21</v>
      </c>
      <c r="C158" s="165" t="n">
        <v>31.5</v>
      </c>
      <c r="D158" s="38" t="n">
        <v>-31.5</v>
      </c>
      <c r="E158" s="166" t="n">
        <f aca="false">IF(C158=0,"",D158/C158)</f>
        <v>-1</v>
      </c>
      <c r="F158" s="38" t="n">
        <v>-7.06</v>
      </c>
      <c r="G158" s="165" t="n">
        <v>621.12</v>
      </c>
    </row>
    <row r="159" customFormat="false" ht="15" hidden="false" customHeight="true" outlineLevel="0" collapsed="false">
      <c r="A159" s="60" t="n">
        <v>45013</v>
      </c>
      <c r="B159" s="1" t="n">
        <v>18</v>
      </c>
      <c r="C159" s="165" t="n">
        <v>26</v>
      </c>
      <c r="D159" s="38" t="n">
        <v>-14.08</v>
      </c>
      <c r="E159" s="166" t="n">
        <f aca="false">IF(C159=0,"",D159/C159)</f>
        <v>-0.541538461538462</v>
      </c>
      <c r="F159" s="38" t="n">
        <v>-21.14</v>
      </c>
      <c r="G159" s="165" t="n">
        <v>607.04</v>
      </c>
    </row>
    <row r="160" customFormat="false" ht="15" hidden="false" customHeight="true" outlineLevel="0" collapsed="false">
      <c r="A160" s="60" t="n">
        <v>45014</v>
      </c>
      <c r="B160" s="1" t="n">
        <v>19</v>
      </c>
      <c r="C160" s="165" t="n">
        <v>27</v>
      </c>
      <c r="D160" s="36" t="n">
        <v>22.92</v>
      </c>
      <c r="E160" s="166" t="n">
        <f aca="false">IF(C160=0,"",D160/C160)</f>
        <v>0.848888888888889</v>
      </c>
      <c r="F160" s="36" t="n">
        <v>1.78</v>
      </c>
      <c r="G160" s="165" t="n">
        <v>629.96</v>
      </c>
    </row>
    <row r="161" customFormat="false" ht="15" hidden="false" customHeight="true" outlineLevel="0" collapsed="false">
      <c r="A161" s="60" t="n">
        <v>45015</v>
      </c>
      <c r="B161" s="1" t="n">
        <v>24</v>
      </c>
      <c r="C161" s="165" t="n">
        <v>36</v>
      </c>
      <c r="D161" s="36" t="n">
        <v>3.84</v>
      </c>
      <c r="E161" s="166" t="n">
        <f aca="false">IF(C161=0,"",D161/C161)</f>
        <v>0.106666666666667</v>
      </c>
      <c r="F161" s="36" t="n">
        <v>5.62</v>
      </c>
      <c r="G161" s="165" t="n">
        <v>633.8</v>
      </c>
    </row>
    <row r="162" customFormat="false" ht="15" hidden="false" customHeight="true" outlineLevel="0" collapsed="false">
      <c r="A162" s="60" t="n">
        <v>45016</v>
      </c>
      <c r="B162" s="1" t="n">
        <v>8</v>
      </c>
      <c r="C162" s="165" t="n">
        <v>11.5</v>
      </c>
      <c r="D162" s="36" t="n">
        <v>18.62</v>
      </c>
      <c r="E162" s="166" t="n">
        <f aca="false">IF(C162=0,"",D162/C162)</f>
        <v>1.61913043478261</v>
      </c>
      <c r="F162" s="36" t="n">
        <v>24.24</v>
      </c>
      <c r="G162" s="165" t="n">
        <v>652.42</v>
      </c>
    </row>
    <row r="163" customFormat="false" ht="15" hidden="false" customHeight="true" outlineLevel="0" collapsed="false">
      <c r="A163" s="63" t="s">
        <v>1666</v>
      </c>
      <c r="B163" s="63" t="n">
        <f aca="false">SUM(B132:B162)</f>
        <v>598</v>
      </c>
      <c r="C163" s="167" t="n">
        <f aca="false">SUM(C132:C162)</f>
        <v>960.29</v>
      </c>
      <c r="D163" s="148" t="n">
        <f aca="false">SUM(D132:D162)</f>
        <v>40.05</v>
      </c>
      <c r="E163" s="168" t="n">
        <f aca="false">IF(C163=0,"",D163/C163)</f>
        <v>0.0417061512668048</v>
      </c>
      <c r="F163" s="148" t="n">
        <v>24.24</v>
      </c>
      <c r="G163" s="167" t="n">
        <v>652.42</v>
      </c>
    </row>
    <row r="164" customFormat="false" ht="15" hidden="false" customHeight="true" outlineLevel="0" collapsed="false">
      <c r="A164" s="60" t="n">
        <v>45017</v>
      </c>
      <c r="B164" s="1" t="n">
        <v>27</v>
      </c>
      <c r="C164" s="165" t="n">
        <v>41.5</v>
      </c>
      <c r="D164" s="38" t="n">
        <v>-4.35</v>
      </c>
      <c r="E164" s="166" t="n">
        <f aca="false">IF(C164=0,"",D164/C164)</f>
        <v>-0.104819277108434</v>
      </c>
      <c r="F164" s="36" t="n">
        <v>19.89</v>
      </c>
      <c r="G164" s="165" t="n">
        <v>648.07</v>
      </c>
    </row>
    <row r="165" customFormat="false" ht="15" hidden="false" customHeight="true" outlineLevel="0" collapsed="false">
      <c r="A165" s="60" t="n">
        <v>45018</v>
      </c>
      <c r="B165" s="1" t="n">
        <v>6</v>
      </c>
      <c r="C165" s="165" t="n">
        <v>8.5</v>
      </c>
      <c r="D165" s="38" t="n">
        <v>-8.5</v>
      </c>
      <c r="E165" s="166" t="n">
        <f aca="false">IF(C165=0,"",D165/C165)</f>
        <v>-1</v>
      </c>
      <c r="F165" s="36" t="n">
        <v>11.39</v>
      </c>
      <c r="G165" s="165" t="n">
        <v>639.57</v>
      </c>
    </row>
    <row r="166" customFormat="false" ht="15" hidden="false" customHeight="true" outlineLevel="0" collapsed="false">
      <c r="A166" s="60" t="n">
        <v>45019</v>
      </c>
      <c r="B166" s="1" t="n">
        <v>25</v>
      </c>
      <c r="C166" s="165" t="n">
        <v>37</v>
      </c>
      <c r="D166" s="36" t="n">
        <v>7.89</v>
      </c>
      <c r="E166" s="166" t="n">
        <f aca="false">IF(C166=0,"",D166/C166)</f>
        <v>0.213243243243243</v>
      </c>
      <c r="F166" s="36" t="n">
        <v>19.28</v>
      </c>
      <c r="G166" s="165" t="n">
        <v>647.46</v>
      </c>
    </row>
    <row r="167" customFormat="false" ht="15" hidden="false" customHeight="true" outlineLevel="0" collapsed="false">
      <c r="A167" s="60" t="n">
        <v>45021</v>
      </c>
      <c r="B167" s="1" t="n">
        <v>27</v>
      </c>
      <c r="C167" s="165" t="n">
        <v>44.5</v>
      </c>
      <c r="D167" s="36" t="n">
        <v>23.94</v>
      </c>
      <c r="E167" s="166" t="n">
        <f aca="false">IF(C167=0,"",D167/C167)</f>
        <v>0.537977528089888</v>
      </c>
      <c r="F167" s="36" t="n">
        <v>43.22</v>
      </c>
      <c r="G167" s="165" t="n">
        <v>671.4</v>
      </c>
    </row>
    <row r="168" customFormat="false" ht="15" hidden="false" customHeight="true" outlineLevel="0" collapsed="false">
      <c r="A168" s="60" t="n">
        <v>45022</v>
      </c>
      <c r="B168" s="1" t="n">
        <v>22</v>
      </c>
      <c r="C168" s="165" t="n">
        <v>31</v>
      </c>
      <c r="D168" s="38" t="n">
        <v>-19</v>
      </c>
      <c r="E168" s="166" t="n">
        <f aca="false">IF(C168=0,"",D168/C168)</f>
        <v>-0.612903225806452</v>
      </c>
      <c r="F168" s="36" t="n">
        <v>24.22</v>
      </c>
      <c r="G168" s="165" t="n">
        <v>652.4</v>
      </c>
    </row>
    <row r="169" customFormat="false" ht="15" hidden="false" customHeight="true" outlineLevel="0" collapsed="false">
      <c r="A169" s="60" t="n">
        <v>45023</v>
      </c>
      <c r="B169" s="1" t="n">
        <v>11</v>
      </c>
      <c r="C169" s="165" t="n">
        <v>14.5</v>
      </c>
      <c r="D169" s="38" t="n">
        <v>-2.1</v>
      </c>
      <c r="E169" s="166" t="n">
        <f aca="false">IF(C169=0,"",D169/C169)</f>
        <v>-0.144827586206897</v>
      </c>
      <c r="F169" s="36" t="n">
        <v>22.12</v>
      </c>
      <c r="G169" s="165" t="n">
        <v>650.3</v>
      </c>
    </row>
    <row r="170" customFormat="false" ht="15" hidden="false" customHeight="true" outlineLevel="0" collapsed="false">
      <c r="A170" s="60" t="n">
        <v>45024</v>
      </c>
      <c r="B170" s="1" t="n">
        <v>11</v>
      </c>
      <c r="C170" s="165" t="n">
        <v>17.5</v>
      </c>
      <c r="D170" s="38" t="n">
        <v>-3</v>
      </c>
      <c r="E170" s="166" t="n">
        <f aca="false">IF(C170=0,"",D170/C170)</f>
        <v>-0.171428571428571</v>
      </c>
      <c r="F170" s="36" t="n">
        <v>19.12</v>
      </c>
      <c r="G170" s="165" t="n">
        <v>647.3</v>
      </c>
    </row>
    <row r="171" customFormat="false" ht="15" hidden="false" customHeight="true" outlineLevel="0" collapsed="false">
      <c r="A171" s="60" t="n">
        <v>45025</v>
      </c>
      <c r="B171" s="1" t="n">
        <v>2</v>
      </c>
      <c r="C171" s="165" t="n">
        <v>6</v>
      </c>
      <c r="D171" s="38" t="n">
        <v>-6</v>
      </c>
      <c r="E171" s="166" t="n">
        <f aca="false">IF(C171=0,"",D171/C171)</f>
        <v>-1</v>
      </c>
      <c r="F171" s="36" t="n">
        <v>13.12</v>
      </c>
      <c r="G171" s="165" t="n">
        <v>641.3</v>
      </c>
    </row>
    <row r="172" customFormat="false" ht="15" hidden="false" customHeight="true" outlineLevel="0" collapsed="false">
      <c r="A172" s="60" t="n">
        <v>45026</v>
      </c>
      <c r="B172" s="1" t="n">
        <v>11</v>
      </c>
      <c r="C172" s="165" t="n">
        <v>15</v>
      </c>
      <c r="D172" s="36" t="n">
        <v>0.35</v>
      </c>
      <c r="E172" s="166" t="n">
        <f aca="false">IF(C172=0,"",D172/C172)</f>
        <v>0.0233333333333333</v>
      </c>
      <c r="F172" s="36" t="n">
        <v>13.47</v>
      </c>
      <c r="G172" s="165" t="n">
        <v>641.65</v>
      </c>
    </row>
    <row r="173" customFormat="false" ht="15" hidden="false" customHeight="true" outlineLevel="0" collapsed="false">
      <c r="A173" s="60" t="n">
        <v>45028</v>
      </c>
      <c r="B173" s="1" t="n">
        <v>16</v>
      </c>
      <c r="C173" s="165" t="n">
        <v>21</v>
      </c>
      <c r="D173" s="36" t="n">
        <v>45.04</v>
      </c>
      <c r="E173" s="166" t="n">
        <f aca="false">IF(C173=0,"",D173/C173)</f>
        <v>2.14476190476191</v>
      </c>
      <c r="F173" s="36" t="n">
        <v>58.51</v>
      </c>
      <c r="G173" s="165" t="n">
        <v>686.69</v>
      </c>
    </row>
    <row r="174" customFormat="false" ht="15" hidden="false" customHeight="true" outlineLevel="0" collapsed="false">
      <c r="A174" s="60" t="n">
        <v>45031</v>
      </c>
      <c r="B174" s="1" t="n">
        <v>7</v>
      </c>
      <c r="C174" s="165" t="n">
        <v>10</v>
      </c>
      <c r="D174" s="36" t="n">
        <v>17.49</v>
      </c>
      <c r="E174" s="166" t="n">
        <f aca="false">IF(C174=0,"",D174/C174)</f>
        <v>1.749</v>
      </c>
      <c r="F174" s="36" t="n">
        <v>76</v>
      </c>
      <c r="G174" s="165" t="n">
        <v>704.18</v>
      </c>
    </row>
    <row r="175" customFormat="false" ht="15" hidden="false" customHeight="true" outlineLevel="0" collapsed="false">
      <c r="A175" s="60" t="n">
        <v>45032</v>
      </c>
      <c r="B175" s="1" t="n">
        <v>19</v>
      </c>
      <c r="C175" s="165" t="n">
        <v>27</v>
      </c>
      <c r="D175" s="38" t="n">
        <v>-0.95</v>
      </c>
      <c r="E175" s="166" t="n">
        <f aca="false">IF(C175=0,"",D175/C175)</f>
        <v>-0.0351851851851852</v>
      </c>
      <c r="F175" s="36" t="n">
        <v>75.05</v>
      </c>
      <c r="G175" s="165" t="n">
        <v>703.23</v>
      </c>
    </row>
    <row r="176" customFormat="false" ht="15" hidden="false" customHeight="true" outlineLevel="0" collapsed="false">
      <c r="A176" s="60" t="n">
        <v>45033</v>
      </c>
      <c r="B176" s="1" t="n">
        <v>3</v>
      </c>
      <c r="C176" s="165" t="n">
        <v>3</v>
      </c>
      <c r="D176" s="38" t="n">
        <v>-3</v>
      </c>
      <c r="E176" s="166" t="n">
        <f aca="false">IF(C176=0,"",D176/C176)</f>
        <v>-1</v>
      </c>
      <c r="F176" s="36" t="n">
        <v>72.05</v>
      </c>
      <c r="G176" s="165" t="n">
        <v>700.23</v>
      </c>
    </row>
    <row r="177" customFormat="false" ht="15" hidden="false" customHeight="true" outlineLevel="0" collapsed="false">
      <c r="A177" s="60" t="n">
        <v>45034</v>
      </c>
      <c r="B177" s="1" t="n">
        <v>7</v>
      </c>
      <c r="C177" s="165" t="n">
        <v>8.5</v>
      </c>
      <c r="D177" s="36" t="n">
        <v>3.5</v>
      </c>
      <c r="E177" s="166" t="n">
        <f aca="false">IF(C177=0,"",D177/C177)</f>
        <v>0.411764705882353</v>
      </c>
      <c r="F177" s="36" t="n">
        <v>75.55</v>
      </c>
      <c r="G177" s="165" t="n">
        <v>703.73</v>
      </c>
    </row>
    <row r="178" customFormat="false" ht="15" hidden="false" customHeight="true" outlineLevel="0" collapsed="false">
      <c r="A178" s="60" t="n">
        <v>45035</v>
      </c>
      <c r="B178" s="1" t="n">
        <v>20</v>
      </c>
      <c r="C178" s="165" t="n">
        <v>27</v>
      </c>
      <c r="D178" s="36" t="n">
        <v>9.6</v>
      </c>
      <c r="E178" s="166" t="n">
        <f aca="false">IF(C178=0,"",D178/C178)</f>
        <v>0.355555555555556</v>
      </c>
      <c r="F178" s="36" t="n">
        <v>85.15</v>
      </c>
      <c r="G178" s="165" t="n">
        <v>713.33</v>
      </c>
    </row>
    <row r="179" customFormat="false" ht="15" hidden="false" customHeight="true" outlineLevel="0" collapsed="false">
      <c r="A179" s="60" t="n">
        <v>45036</v>
      </c>
      <c r="B179" s="1" t="n">
        <v>14</v>
      </c>
      <c r="C179" s="165" t="n">
        <v>18.5</v>
      </c>
      <c r="D179" s="38" t="n">
        <v>-5.9</v>
      </c>
      <c r="E179" s="166" t="n">
        <f aca="false">IF(C179=0,"",D179/C179)</f>
        <v>-0.318918918918919</v>
      </c>
      <c r="F179" s="36" t="n">
        <v>79.25</v>
      </c>
      <c r="G179" s="165" t="n">
        <v>707.43</v>
      </c>
    </row>
    <row r="180" customFormat="false" ht="15" hidden="false" customHeight="true" outlineLevel="0" collapsed="false">
      <c r="A180" s="60" t="n">
        <v>45037</v>
      </c>
      <c r="B180" s="1" t="n">
        <v>12</v>
      </c>
      <c r="C180" s="165" t="n">
        <v>16</v>
      </c>
      <c r="D180" s="38" t="n">
        <v>-16</v>
      </c>
      <c r="E180" s="166" t="n">
        <f aca="false">IF(C180=0,"",D180/C180)</f>
        <v>-1</v>
      </c>
      <c r="F180" s="36" t="n">
        <v>63.25</v>
      </c>
      <c r="G180" s="165" t="n">
        <v>691.43</v>
      </c>
    </row>
    <row r="181" customFormat="false" ht="15" hidden="false" customHeight="true" outlineLevel="0" collapsed="false">
      <c r="A181" s="60" t="n">
        <v>45038</v>
      </c>
      <c r="B181" s="1" t="n">
        <v>14</v>
      </c>
      <c r="C181" s="165" t="n">
        <v>19.5</v>
      </c>
      <c r="D181" s="38" t="n">
        <v>-13.9</v>
      </c>
      <c r="E181" s="166" t="n">
        <f aca="false">IF(C181=0,"",D181/C181)</f>
        <v>-0.712820512820513</v>
      </c>
      <c r="F181" s="36" t="n">
        <v>49.35</v>
      </c>
      <c r="G181" s="165" t="n">
        <v>677.53</v>
      </c>
    </row>
    <row r="182" customFormat="false" ht="15" hidden="false" customHeight="true" outlineLevel="0" collapsed="false">
      <c r="A182" s="60" t="n">
        <v>45039</v>
      </c>
      <c r="B182" s="1" t="n">
        <v>14</v>
      </c>
      <c r="C182" s="165" t="n">
        <v>17.5</v>
      </c>
      <c r="D182" s="38" t="n">
        <v>-17.5</v>
      </c>
      <c r="E182" s="166" t="n">
        <f aca="false">IF(C182=0,"",D182/C182)</f>
        <v>-1</v>
      </c>
      <c r="F182" s="36" t="n">
        <v>31.85</v>
      </c>
      <c r="G182" s="165" t="n">
        <v>660.03</v>
      </c>
    </row>
    <row r="183" customFormat="false" ht="15" hidden="false" customHeight="true" outlineLevel="0" collapsed="false">
      <c r="A183" s="60" t="n">
        <v>45040</v>
      </c>
      <c r="B183" s="1" t="n">
        <v>15</v>
      </c>
      <c r="C183" s="165" t="n">
        <v>22.5</v>
      </c>
      <c r="D183" s="36" t="n">
        <v>3.09</v>
      </c>
      <c r="E183" s="166" t="n">
        <f aca="false">IF(C183=0,"",D183/C183)</f>
        <v>0.137333333333333</v>
      </c>
      <c r="F183" s="36" t="n">
        <v>34.94</v>
      </c>
      <c r="G183" s="165" t="n">
        <v>663.12</v>
      </c>
    </row>
    <row r="184" customFormat="false" ht="15" hidden="false" customHeight="true" outlineLevel="0" collapsed="false">
      <c r="A184" s="60" t="n">
        <v>45041</v>
      </c>
      <c r="B184" s="1" t="n">
        <v>11</v>
      </c>
      <c r="C184" s="165" t="n">
        <v>15.5</v>
      </c>
      <c r="D184" s="36" t="n">
        <v>3.62</v>
      </c>
      <c r="E184" s="166" t="n">
        <f aca="false">IF(C184=0,"",D184/C184)</f>
        <v>0.233548387096774</v>
      </c>
      <c r="F184" s="36" t="n">
        <v>38.56</v>
      </c>
      <c r="G184" s="165" t="n">
        <v>666.74</v>
      </c>
    </row>
    <row r="185" customFormat="false" ht="15" hidden="false" customHeight="true" outlineLevel="0" collapsed="false">
      <c r="A185" s="60" t="n">
        <v>45042</v>
      </c>
      <c r="B185" s="1" t="n">
        <v>16</v>
      </c>
      <c r="C185" s="165" t="n">
        <v>21.5</v>
      </c>
      <c r="D185" s="36" t="n">
        <v>51.91</v>
      </c>
      <c r="E185" s="166" t="n">
        <f aca="false">IF(C185=0,"",D185/C185)</f>
        <v>2.41441860465116</v>
      </c>
      <c r="F185" s="36" t="n">
        <v>90.47</v>
      </c>
      <c r="G185" s="165" t="n">
        <v>718.65</v>
      </c>
    </row>
    <row r="186" customFormat="false" ht="15" hidden="false" customHeight="true" outlineLevel="0" collapsed="false">
      <c r="A186" s="60" t="n">
        <v>45043</v>
      </c>
      <c r="B186" s="1" t="n">
        <v>15</v>
      </c>
      <c r="C186" s="165" t="n">
        <v>23.5</v>
      </c>
      <c r="D186" s="36" t="n">
        <v>10.01</v>
      </c>
      <c r="E186" s="166" t="n">
        <f aca="false">IF(C186=0,"",D186/C186)</f>
        <v>0.425957446808511</v>
      </c>
      <c r="F186" s="36" t="n">
        <v>100.48</v>
      </c>
      <c r="G186" s="165" t="n">
        <v>728.66</v>
      </c>
    </row>
    <row r="187" customFormat="false" ht="15" hidden="false" customHeight="true" outlineLevel="0" collapsed="false">
      <c r="A187" s="60" t="n">
        <v>45044</v>
      </c>
      <c r="B187" s="1" t="n">
        <v>4</v>
      </c>
      <c r="C187" s="165" t="n">
        <v>9</v>
      </c>
      <c r="D187" s="38" t="n">
        <v>-2.85</v>
      </c>
      <c r="E187" s="166" t="n">
        <f aca="false">IF(C187=0,"",D187/C187)</f>
        <v>-0.316666666666667</v>
      </c>
      <c r="F187" s="36" t="n">
        <v>97.63</v>
      </c>
      <c r="G187" s="165" t="n">
        <v>725.81</v>
      </c>
    </row>
    <row r="188" customFormat="false" ht="15" hidden="false" customHeight="true" outlineLevel="0" collapsed="false">
      <c r="A188" s="60" t="n">
        <v>45045</v>
      </c>
      <c r="B188" s="1" t="n">
        <v>10</v>
      </c>
      <c r="C188" s="165" t="n">
        <v>14.5</v>
      </c>
      <c r="D188" s="38" t="n">
        <v>-2.13</v>
      </c>
      <c r="E188" s="166" t="n">
        <f aca="false">IF(C188=0,"",D188/C188)</f>
        <v>-0.146896551724138</v>
      </c>
      <c r="F188" s="36" t="n">
        <v>95.5</v>
      </c>
      <c r="G188" s="165" t="n">
        <v>723.68</v>
      </c>
    </row>
    <row r="189" customFormat="false" ht="15" hidden="false" customHeight="true" outlineLevel="0" collapsed="false">
      <c r="A189" s="60" t="n">
        <v>45046</v>
      </c>
      <c r="B189" s="1" t="n">
        <v>6</v>
      </c>
      <c r="C189" s="165" t="n">
        <v>11</v>
      </c>
      <c r="D189" s="36" t="n">
        <v>5.05</v>
      </c>
      <c r="E189" s="166" t="n">
        <f aca="false">IF(C189=0,"",D189/C189)</f>
        <v>0.459090909090909</v>
      </c>
      <c r="F189" s="36" t="n">
        <v>100.55</v>
      </c>
      <c r="G189" s="165" t="n">
        <v>728.73</v>
      </c>
    </row>
    <row r="190" customFormat="false" ht="15" hidden="false" customHeight="true" outlineLevel="0" collapsed="false">
      <c r="A190" s="63" t="s">
        <v>1667</v>
      </c>
      <c r="B190" s="63" t="n">
        <f aca="false">SUM(B164:B189)</f>
        <v>345</v>
      </c>
      <c r="C190" s="167" t="n">
        <f aca="false">SUM(C164:C189)</f>
        <v>501</v>
      </c>
      <c r="D190" s="148" t="n">
        <f aca="false">SUM(D164:D189)</f>
        <v>76.31</v>
      </c>
      <c r="E190" s="168" t="n">
        <f aca="false">IF(C190=0,"",D190/C190)</f>
        <v>0.152315369261477</v>
      </c>
      <c r="F190" s="148" t="n">
        <v>100.55</v>
      </c>
      <c r="G190" s="167" t="n">
        <v>728.73</v>
      </c>
    </row>
    <row r="191" customFormat="false" ht="15" hidden="false" customHeight="true" outlineLevel="0" collapsed="false">
      <c r="A191" s="60" t="n">
        <v>45047</v>
      </c>
      <c r="B191" s="1" t="n">
        <v>11</v>
      </c>
      <c r="C191" s="165" t="n">
        <v>15.5</v>
      </c>
      <c r="D191" s="38" t="n">
        <v>-2.81</v>
      </c>
      <c r="E191" s="166" t="n">
        <f aca="false">IF(C191=0,"",D191/C191)</f>
        <v>-0.181290322580645</v>
      </c>
      <c r="F191" s="36" t="n">
        <v>97.74</v>
      </c>
      <c r="G191" s="165" t="n">
        <v>725.92</v>
      </c>
    </row>
    <row r="192" customFormat="false" ht="15" hidden="false" customHeight="true" outlineLevel="0" collapsed="false">
      <c r="A192" s="60" t="n">
        <v>45048</v>
      </c>
      <c r="B192" s="1" t="n">
        <v>11</v>
      </c>
      <c r="C192" s="165" t="n">
        <v>18.5</v>
      </c>
      <c r="D192" s="38" t="n">
        <v>-4.68</v>
      </c>
      <c r="E192" s="166" t="n">
        <f aca="false">IF(C192=0,"",D192/C192)</f>
        <v>-0.252972972972973</v>
      </c>
      <c r="F192" s="36" t="n">
        <v>93.06</v>
      </c>
      <c r="G192" s="165" t="n">
        <v>721.24</v>
      </c>
    </row>
    <row r="193" customFormat="false" ht="15" hidden="false" customHeight="true" outlineLevel="0" collapsed="false">
      <c r="A193" s="60" t="n">
        <v>45049</v>
      </c>
      <c r="B193" s="1" t="n">
        <v>7</v>
      </c>
      <c r="C193" s="165" t="n">
        <v>10.5</v>
      </c>
      <c r="D193" s="38" t="n">
        <v>-10.5</v>
      </c>
      <c r="E193" s="166" t="n">
        <f aca="false">IF(C193=0,"",D193/C193)</f>
        <v>-1</v>
      </c>
      <c r="F193" s="36" t="n">
        <v>82.56</v>
      </c>
      <c r="G193" s="165" t="n">
        <v>710.74</v>
      </c>
    </row>
    <row r="194" customFormat="false" ht="15" hidden="false" customHeight="true" outlineLevel="0" collapsed="false">
      <c r="A194" s="60" t="n">
        <v>45050</v>
      </c>
      <c r="B194" s="1" t="n">
        <v>4</v>
      </c>
      <c r="C194" s="165" t="n">
        <v>9</v>
      </c>
      <c r="D194" s="36" t="n">
        <v>3.08</v>
      </c>
      <c r="E194" s="166" t="n">
        <f aca="false">IF(C194=0,"",D194/C194)</f>
        <v>0.342222222222222</v>
      </c>
      <c r="F194" s="36" t="n">
        <v>85.64</v>
      </c>
      <c r="G194" s="165" t="n">
        <v>713.82</v>
      </c>
    </row>
    <row r="195" customFormat="false" ht="15" hidden="false" customHeight="true" outlineLevel="0" collapsed="false">
      <c r="A195" s="60" t="n">
        <v>45051</v>
      </c>
      <c r="B195" s="1" t="n">
        <v>4</v>
      </c>
      <c r="C195" s="165" t="n">
        <v>9</v>
      </c>
      <c r="D195" s="36" t="n">
        <v>15</v>
      </c>
      <c r="E195" s="166" t="n">
        <f aca="false">IF(C195=0,"",D195/C195)</f>
        <v>1.66666666666667</v>
      </c>
      <c r="F195" s="36" t="n">
        <v>100.64</v>
      </c>
      <c r="G195" s="165" t="n">
        <v>728.82</v>
      </c>
    </row>
    <row r="196" customFormat="false" ht="15" hidden="false" customHeight="true" outlineLevel="0" collapsed="false">
      <c r="A196" s="60" t="n">
        <v>45052</v>
      </c>
      <c r="B196" s="1" t="n">
        <v>11</v>
      </c>
      <c r="C196" s="165" t="n">
        <v>15.5</v>
      </c>
      <c r="D196" s="36" t="n">
        <v>52.84</v>
      </c>
      <c r="E196" s="166" t="n">
        <f aca="false">IF(C196=0,"",D196/C196)</f>
        <v>3.40903225806452</v>
      </c>
      <c r="F196" s="36" t="n">
        <v>153.48</v>
      </c>
      <c r="G196" s="165" t="n">
        <v>781.66</v>
      </c>
    </row>
    <row r="197" customFormat="false" ht="15" hidden="false" customHeight="true" outlineLevel="0" collapsed="false">
      <c r="A197" s="60" t="n">
        <v>45053</v>
      </c>
      <c r="B197" s="1" t="n">
        <v>11</v>
      </c>
      <c r="C197" s="165" t="n">
        <v>14.5</v>
      </c>
      <c r="D197" s="38" t="n">
        <v>-7.79</v>
      </c>
      <c r="E197" s="166" t="n">
        <f aca="false">IF(C197=0,"",D197/C197)</f>
        <v>-0.537241379310345</v>
      </c>
      <c r="F197" s="36" t="n">
        <v>145.69</v>
      </c>
      <c r="G197" s="165" t="n">
        <v>773.87</v>
      </c>
    </row>
    <row r="198" customFormat="false" ht="15" hidden="false" customHeight="true" outlineLevel="0" collapsed="false">
      <c r="A198" s="60" t="n">
        <v>45054</v>
      </c>
      <c r="B198" s="1" t="n">
        <v>8</v>
      </c>
      <c r="C198" s="165" t="n">
        <v>13.5</v>
      </c>
      <c r="D198" s="38" t="n">
        <v>-3.21</v>
      </c>
      <c r="E198" s="166" t="n">
        <f aca="false">IF(C198=0,"",D198/C198)</f>
        <v>-0.237777777777778</v>
      </c>
      <c r="F198" s="36" t="n">
        <v>142.48</v>
      </c>
      <c r="G198" s="165" t="n">
        <v>770.66</v>
      </c>
    </row>
    <row r="199" customFormat="false" ht="15" hidden="false" customHeight="true" outlineLevel="0" collapsed="false">
      <c r="A199" s="60" t="n">
        <v>45055</v>
      </c>
      <c r="B199" s="1" t="n">
        <v>8</v>
      </c>
      <c r="C199" s="165" t="n">
        <v>13.5</v>
      </c>
      <c r="D199" s="36" t="n">
        <v>35.07</v>
      </c>
      <c r="E199" s="166" t="n">
        <f aca="false">IF(C199=0,"",D199/C199)</f>
        <v>2.59777777777778</v>
      </c>
      <c r="F199" s="36" t="n">
        <v>177.55</v>
      </c>
      <c r="G199" s="165" t="n">
        <v>805.73</v>
      </c>
    </row>
    <row r="200" customFormat="false" ht="15" hidden="false" customHeight="true" outlineLevel="0" collapsed="false">
      <c r="A200" s="60" t="n">
        <v>45056</v>
      </c>
      <c r="B200" s="1" t="n">
        <v>8</v>
      </c>
      <c r="C200" s="165" t="n">
        <v>11.5</v>
      </c>
      <c r="D200" s="36" t="n">
        <v>11.3</v>
      </c>
      <c r="E200" s="166" t="n">
        <f aca="false">IF(C200=0,"",D200/C200)</f>
        <v>0.982608695652174</v>
      </c>
      <c r="F200" s="36" t="n">
        <v>188.85</v>
      </c>
      <c r="G200" s="165" t="n">
        <v>817.03</v>
      </c>
    </row>
    <row r="201" customFormat="false" ht="15" hidden="false" customHeight="true" outlineLevel="0" collapsed="false">
      <c r="A201" s="60" t="n">
        <v>45057</v>
      </c>
      <c r="B201" s="1" t="n">
        <v>9</v>
      </c>
      <c r="C201" s="165" t="n">
        <v>14.5</v>
      </c>
      <c r="D201" s="38" t="n">
        <v>-11.22</v>
      </c>
      <c r="E201" s="166" t="n">
        <f aca="false">IF(C201=0,"",D201/C201)</f>
        <v>-0.773793103448276</v>
      </c>
      <c r="F201" s="36" t="n">
        <v>177.63</v>
      </c>
      <c r="G201" s="165" t="n">
        <v>805.81</v>
      </c>
    </row>
    <row r="202" customFormat="false" ht="15" hidden="false" customHeight="true" outlineLevel="0" collapsed="false">
      <c r="A202" s="60" t="n">
        <v>45058</v>
      </c>
      <c r="B202" s="1" t="n">
        <v>7</v>
      </c>
      <c r="C202" s="165" t="n">
        <v>11.5</v>
      </c>
      <c r="D202" s="36" t="n">
        <v>18.75</v>
      </c>
      <c r="E202" s="166" t="n">
        <f aca="false">IF(C202=0,"",D202/C202)</f>
        <v>1.6304347826087</v>
      </c>
      <c r="F202" s="36" t="n">
        <v>196.38</v>
      </c>
      <c r="G202" s="165" t="n">
        <v>824.56</v>
      </c>
    </row>
    <row r="203" customFormat="false" ht="15" hidden="false" customHeight="true" outlineLevel="0" collapsed="false">
      <c r="A203" s="60" t="n">
        <v>45059</v>
      </c>
      <c r="B203" s="1" t="n">
        <v>9</v>
      </c>
      <c r="C203" s="165" t="n">
        <v>14.5</v>
      </c>
      <c r="D203" s="38" t="n">
        <v>-10.9</v>
      </c>
      <c r="E203" s="166" t="n">
        <f aca="false">IF(C203=0,"",D203/C203)</f>
        <v>-0.751724137931035</v>
      </c>
      <c r="F203" s="36" t="n">
        <v>185.48</v>
      </c>
      <c r="G203" s="165" t="n">
        <v>813.66</v>
      </c>
    </row>
    <row r="204" customFormat="false" ht="15" hidden="false" customHeight="true" outlineLevel="0" collapsed="false">
      <c r="A204" s="60" t="n">
        <v>45061</v>
      </c>
      <c r="B204" s="1" t="n">
        <v>5</v>
      </c>
      <c r="C204" s="165" t="n">
        <v>12</v>
      </c>
      <c r="D204" s="38" t="n">
        <v>-1.51</v>
      </c>
      <c r="E204" s="166" t="n">
        <f aca="false">IF(C204=0,"",D204/C204)</f>
        <v>-0.125833333333333</v>
      </c>
      <c r="F204" s="36" t="n">
        <v>183.97</v>
      </c>
      <c r="G204" s="165" t="n">
        <v>812.15</v>
      </c>
    </row>
    <row r="205" customFormat="false" ht="15" hidden="false" customHeight="true" outlineLevel="0" collapsed="false">
      <c r="A205" s="60" t="n">
        <v>45063</v>
      </c>
      <c r="B205" s="1" t="n">
        <v>5</v>
      </c>
      <c r="C205" s="165" t="n">
        <v>10</v>
      </c>
      <c r="D205" s="36" t="n">
        <v>5.05</v>
      </c>
      <c r="E205" s="166" t="n">
        <f aca="false">IF(C205=0,"",D205/C205)</f>
        <v>0.505</v>
      </c>
      <c r="F205" s="36" t="n">
        <v>189.02</v>
      </c>
      <c r="G205" s="165" t="n">
        <v>817.2</v>
      </c>
    </row>
    <row r="206" customFormat="false" ht="15" hidden="false" customHeight="true" outlineLevel="0" collapsed="false">
      <c r="A206" s="60" t="n">
        <v>45064</v>
      </c>
      <c r="B206" s="1" t="n">
        <v>6</v>
      </c>
      <c r="C206" s="165" t="n">
        <v>13</v>
      </c>
      <c r="D206" s="36" t="n">
        <v>16.93</v>
      </c>
      <c r="E206" s="166" t="n">
        <f aca="false">IF(C206=0,"",D206/C206)</f>
        <v>1.30230769230769</v>
      </c>
      <c r="F206" s="36" t="n">
        <v>205.95</v>
      </c>
      <c r="G206" s="165" t="n">
        <v>834.13</v>
      </c>
    </row>
    <row r="207" customFormat="false" ht="15" hidden="false" customHeight="true" outlineLevel="0" collapsed="false">
      <c r="A207" s="60" t="n">
        <v>45065</v>
      </c>
      <c r="B207" s="1" t="n">
        <v>5</v>
      </c>
      <c r="C207" s="165" t="n">
        <v>13.5</v>
      </c>
      <c r="D207" s="38" t="n">
        <v>-7.2</v>
      </c>
      <c r="E207" s="166" t="n">
        <f aca="false">IF(C207=0,"",D207/C207)</f>
        <v>-0.533333333333333</v>
      </c>
      <c r="F207" s="36" t="n">
        <v>198.75</v>
      </c>
      <c r="G207" s="165" t="n">
        <v>826.93</v>
      </c>
    </row>
    <row r="208" customFormat="false" ht="15" hidden="false" customHeight="true" outlineLevel="0" collapsed="false">
      <c r="A208" s="60" t="n">
        <v>45066</v>
      </c>
      <c r="B208" s="1" t="n">
        <v>5</v>
      </c>
      <c r="C208" s="165" t="n">
        <v>12</v>
      </c>
      <c r="D208" s="36" t="n">
        <v>11.55</v>
      </c>
      <c r="E208" s="166" t="n">
        <f aca="false">IF(C208=0,"",D208/C208)</f>
        <v>0.9625</v>
      </c>
      <c r="F208" s="36" t="n">
        <v>210.3</v>
      </c>
      <c r="G208" s="165" t="n">
        <v>838.48</v>
      </c>
    </row>
    <row r="209" customFormat="false" ht="15" hidden="false" customHeight="true" outlineLevel="0" collapsed="false">
      <c r="A209" s="60" t="n">
        <v>45067</v>
      </c>
      <c r="B209" s="1" t="n">
        <v>4</v>
      </c>
      <c r="C209" s="165" t="n">
        <v>9</v>
      </c>
      <c r="D209" s="38" t="n">
        <v>-9</v>
      </c>
      <c r="E209" s="166" t="n">
        <f aca="false">IF(C209=0,"",D209/C209)</f>
        <v>-1</v>
      </c>
      <c r="F209" s="36" t="n">
        <v>201.3</v>
      </c>
      <c r="G209" s="165" t="n">
        <v>829.48</v>
      </c>
    </row>
    <row r="210" customFormat="false" ht="15" hidden="false" customHeight="true" outlineLevel="0" collapsed="false">
      <c r="A210" s="60" t="n">
        <v>45068</v>
      </c>
      <c r="B210" s="1" t="n">
        <v>5</v>
      </c>
      <c r="C210" s="165" t="n">
        <v>12</v>
      </c>
      <c r="D210" s="36" t="n">
        <v>13.55</v>
      </c>
      <c r="E210" s="166" t="n">
        <f aca="false">IF(C210=0,"",D210/C210)</f>
        <v>1.12916666666667</v>
      </c>
      <c r="F210" s="36" t="n">
        <v>214.85</v>
      </c>
      <c r="G210" s="165" t="n">
        <v>843.03</v>
      </c>
    </row>
    <row r="211" customFormat="false" ht="15" hidden="false" customHeight="true" outlineLevel="0" collapsed="false">
      <c r="A211" s="60" t="n">
        <v>45069</v>
      </c>
      <c r="B211" s="1" t="n">
        <v>4</v>
      </c>
      <c r="C211" s="165" t="n">
        <v>9</v>
      </c>
      <c r="D211" s="36" t="n">
        <v>13.65</v>
      </c>
      <c r="E211" s="166" t="n">
        <f aca="false">IF(C211=0,"",D211/C211)</f>
        <v>1.51666666666667</v>
      </c>
      <c r="F211" s="36" t="n">
        <v>228.5</v>
      </c>
      <c r="G211" s="165" t="n">
        <v>856.68</v>
      </c>
    </row>
    <row r="212" customFormat="false" ht="15" hidden="false" customHeight="true" outlineLevel="0" collapsed="false">
      <c r="A212" s="60" t="n">
        <v>45070</v>
      </c>
      <c r="B212" s="1" t="n">
        <v>5</v>
      </c>
      <c r="C212" s="165" t="n">
        <v>11</v>
      </c>
      <c r="D212" s="38" t="n">
        <v>-0.11</v>
      </c>
      <c r="E212" s="166" t="n">
        <f aca="false">IF(C212=0,"",D212/C212)</f>
        <v>-0.01</v>
      </c>
      <c r="F212" s="36" t="n">
        <v>228.39</v>
      </c>
      <c r="G212" s="165" t="n">
        <v>856.57</v>
      </c>
    </row>
    <row r="213" customFormat="false" ht="15" hidden="false" customHeight="true" outlineLevel="0" collapsed="false">
      <c r="A213" s="60" t="n">
        <v>45072</v>
      </c>
      <c r="B213" s="1" t="n">
        <v>5</v>
      </c>
      <c r="C213" s="165" t="n">
        <v>11</v>
      </c>
      <c r="D213" s="36" t="n">
        <v>50.88</v>
      </c>
      <c r="E213" s="166" t="n">
        <f aca="false">IF(C213=0,"",D213/C213)</f>
        <v>4.62545454545455</v>
      </c>
      <c r="F213" s="36" t="n">
        <v>279.27</v>
      </c>
      <c r="G213" s="165" t="n">
        <v>907.45</v>
      </c>
    </row>
    <row r="214" customFormat="false" ht="15" hidden="false" customHeight="true" outlineLevel="0" collapsed="false">
      <c r="A214" s="60" t="n">
        <v>45074</v>
      </c>
      <c r="B214" s="1" t="n">
        <v>3</v>
      </c>
      <c r="C214" s="165" t="n">
        <v>8</v>
      </c>
      <c r="D214" s="36" t="n">
        <v>15.49</v>
      </c>
      <c r="E214" s="166" t="n">
        <f aca="false">IF(C214=0,"",D214/C214)</f>
        <v>1.93625</v>
      </c>
      <c r="F214" s="36" t="n">
        <v>294.76</v>
      </c>
      <c r="G214" s="165" t="n">
        <v>922.94</v>
      </c>
    </row>
    <row r="215" customFormat="false" ht="15" hidden="false" customHeight="true" outlineLevel="0" collapsed="false">
      <c r="A215" s="60" t="n">
        <v>45076</v>
      </c>
      <c r="B215" s="1" t="n">
        <v>5</v>
      </c>
      <c r="C215" s="165" t="n">
        <v>11</v>
      </c>
      <c r="D215" s="36" t="n">
        <v>2.65</v>
      </c>
      <c r="E215" s="166" t="n">
        <f aca="false">IF(C215=0,"",D215/C215)</f>
        <v>0.240909090909091</v>
      </c>
      <c r="F215" s="36" t="n">
        <v>297.41</v>
      </c>
      <c r="G215" s="165" t="n">
        <v>925.59</v>
      </c>
    </row>
    <row r="216" customFormat="false" ht="15" hidden="false" customHeight="true" outlineLevel="0" collapsed="false">
      <c r="A216" s="63" t="s">
        <v>1668</v>
      </c>
      <c r="B216" s="63" t="n">
        <f aca="false">SUM(B191:B215)</f>
        <v>165</v>
      </c>
      <c r="C216" s="167" t="n">
        <f aca="false">SUM(C191:C215)</f>
        <v>303</v>
      </c>
      <c r="D216" s="148" t="n">
        <f aca="false">SUM(D191:D215)</f>
        <v>196.86</v>
      </c>
      <c r="E216" s="168" t="n">
        <f aca="false">IF(C216=0,"",D216/C216)</f>
        <v>0.64970297029703</v>
      </c>
      <c r="F216" s="148" t="n">
        <v>297.41</v>
      </c>
      <c r="G216" s="167" t="n">
        <v>925.59</v>
      </c>
    </row>
    <row r="217" customFormat="false" ht="15" hidden="false" customHeight="true" outlineLevel="0" collapsed="false">
      <c r="A217" s="60" t="n">
        <v>45079</v>
      </c>
      <c r="B217" s="1" t="n">
        <v>5</v>
      </c>
      <c r="C217" s="165" t="n">
        <v>11</v>
      </c>
      <c r="D217" s="36" t="n">
        <v>37.6</v>
      </c>
      <c r="E217" s="166" t="n">
        <f aca="false">IF(C217=0,"",D217/C217)</f>
        <v>3.41818181818182</v>
      </c>
      <c r="F217" s="36" t="n">
        <v>335.01</v>
      </c>
      <c r="G217" s="165" t="n">
        <v>963.19</v>
      </c>
    </row>
    <row r="218" customFormat="false" ht="15" hidden="false" customHeight="true" outlineLevel="0" collapsed="false">
      <c r="A218" s="60" t="n">
        <v>45082</v>
      </c>
      <c r="B218" s="1" t="n">
        <v>5</v>
      </c>
      <c r="C218" s="165" t="n">
        <v>11</v>
      </c>
      <c r="D218" s="38" t="n">
        <v>-5.51</v>
      </c>
      <c r="E218" s="166" t="n">
        <f aca="false">IF(C218=0,"",D218/C218)</f>
        <v>-0.500909090909091</v>
      </c>
      <c r="F218" s="36" t="n">
        <v>329.5</v>
      </c>
      <c r="G218" s="165" t="n">
        <v>957.68</v>
      </c>
    </row>
    <row r="219" customFormat="false" ht="15" hidden="false" customHeight="true" outlineLevel="0" collapsed="false">
      <c r="A219" s="60" t="n">
        <v>45085</v>
      </c>
      <c r="B219" s="1" t="n">
        <v>5</v>
      </c>
      <c r="C219" s="165" t="n">
        <v>12</v>
      </c>
      <c r="D219" s="38" t="n">
        <v>-12</v>
      </c>
      <c r="E219" s="166" t="n">
        <f aca="false">IF(C219=0,"",D219/C219)</f>
        <v>-1</v>
      </c>
      <c r="F219" s="36" t="n">
        <v>317.5</v>
      </c>
      <c r="G219" s="165" t="n">
        <v>945.68</v>
      </c>
    </row>
    <row r="220" customFormat="false" ht="15" hidden="false" customHeight="true" outlineLevel="0" collapsed="false">
      <c r="A220" s="60" t="n">
        <v>45086</v>
      </c>
      <c r="B220" s="1" t="n">
        <v>6</v>
      </c>
      <c r="C220" s="165" t="n">
        <v>13</v>
      </c>
      <c r="D220" s="38" t="n">
        <v>-13</v>
      </c>
      <c r="E220" s="166" t="n">
        <f aca="false">IF(C220=0,"",D220/C220)</f>
        <v>-1</v>
      </c>
      <c r="F220" s="36" t="n">
        <v>304.5</v>
      </c>
      <c r="G220" s="165" t="n">
        <v>932.68</v>
      </c>
    </row>
    <row r="221" customFormat="false" ht="15" hidden="false" customHeight="true" outlineLevel="0" collapsed="false">
      <c r="A221" s="60" t="n">
        <v>45090</v>
      </c>
      <c r="B221" s="1" t="n">
        <v>8</v>
      </c>
      <c r="C221" s="165" t="n">
        <v>18</v>
      </c>
      <c r="D221" s="36" t="n">
        <v>32.73</v>
      </c>
      <c r="E221" s="166" t="n">
        <f aca="false">IF(C221=0,"",D221/C221)</f>
        <v>1.81833333333333</v>
      </c>
      <c r="F221" s="36" t="n">
        <v>337.23</v>
      </c>
      <c r="G221" s="165" t="n">
        <v>965.41</v>
      </c>
    </row>
    <row r="222" customFormat="false" ht="15" hidden="false" customHeight="true" outlineLevel="0" collapsed="false">
      <c r="A222" s="63" t="s">
        <v>1669</v>
      </c>
      <c r="B222" s="63" t="n">
        <f aca="false">SUM(B217:B221)</f>
        <v>29</v>
      </c>
      <c r="C222" s="167" t="n">
        <f aca="false">SUM(C217:C221)</f>
        <v>65</v>
      </c>
      <c r="D222" s="148" t="n">
        <f aca="false">SUM(D217:D221)</f>
        <v>39.82</v>
      </c>
      <c r="E222" s="168" t="n">
        <f aca="false">IF(C222=0,"",D222/C222)</f>
        <v>0.612615384615385</v>
      </c>
      <c r="F222" s="148" t="n">
        <v>337.23</v>
      </c>
      <c r="G222" s="167" t="n">
        <v>965.41</v>
      </c>
    </row>
    <row r="223" customFormat="false" ht="15" hidden="false" customHeight="true" outlineLevel="0" collapsed="false">
      <c r="A223" s="63" t="s">
        <v>1386</v>
      </c>
      <c r="B223" s="63" t="n">
        <f aca="false">B16+B45+B76+B108+B131+B163+B190+B216+B222</f>
        <v>3630</v>
      </c>
      <c r="C223" s="167" t="n">
        <f aca="false">C16+C45+C76+C108+C131+C163+C190+C216+C222</f>
        <v>5697.47</v>
      </c>
      <c r="D223" s="148" t="n">
        <f aca="false">D16+D45+D76+D108+D131+D163+D190+D216+D222</f>
        <v>337.23</v>
      </c>
      <c r="E223" s="168" t="n">
        <f aca="false">IF(C223=0,"",D223/C223)</f>
        <v>0.0591894296942327</v>
      </c>
      <c r="F223" s="148" t="n">
        <v>337.23</v>
      </c>
      <c r="G223" s="167" t="n">
        <v>965.41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8"/>
    <col collapsed="false" customWidth="true" hidden="false" outlineLevel="0" max="3" min="3" style="1" width="12"/>
    <col collapsed="false" customWidth="true" hidden="false" outlineLevel="0" max="4" min="4" style="1" width="16"/>
    <col collapsed="false" customWidth="true" hidden="false" outlineLevel="0" max="5" min="5" style="1" width="11"/>
    <col collapsed="false" customWidth="true" hidden="false" outlineLevel="0" max="6" min="6" style="1" width="9"/>
    <col collapsed="false" customWidth="true" hidden="false" outlineLevel="0" max="7" min="7" style="1" width="13"/>
  </cols>
  <sheetData>
    <row r="1" customFormat="false" ht="18" hidden="false" customHeight="true" outlineLevel="0" collapsed="false">
      <c r="A1" s="163" t="s">
        <v>1670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1157</v>
      </c>
      <c r="B2" s="164" t="s">
        <v>1224</v>
      </c>
      <c r="C2" s="164" t="s">
        <v>1227</v>
      </c>
      <c r="D2" s="164" t="s">
        <v>1577</v>
      </c>
      <c r="E2" s="164" t="s">
        <v>1578</v>
      </c>
      <c r="F2" s="164" t="s">
        <v>1129</v>
      </c>
      <c r="G2" s="164" t="s">
        <v>1579</v>
      </c>
    </row>
    <row r="3" customFormat="false" ht="15" hidden="false" customHeight="true" outlineLevel="0" collapsed="false">
      <c r="A3" s="1" t="s">
        <v>1671</v>
      </c>
      <c r="B3" s="1" t="n">
        <v>318</v>
      </c>
      <c r="C3" s="165" t="n">
        <v>482.67</v>
      </c>
      <c r="D3" s="169" t="s">
        <v>1672</v>
      </c>
      <c r="E3" s="36" t="n">
        <v>140.64</v>
      </c>
      <c r="F3" s="166" t="n">
        <f aca="false">IF(C3=0,"",E3/C3)</f>
        <v>0.291379203182298</v>
      </c>
      <c r="G3" s="165" t="n">
        <v>768.82</v>
      </c>
    </row>
    <row r="4" customFormat="false" ht="15" hidden="false" customHeight="true" outlineLevel="0" collapsed="false">
      <c r="A4" s="1" t="s">
        <v>1673</v>
      </c>
      <c r="B4" s="1" t="n">
        <v>553</v>
      </c>
      <c r="C4" s="165" t="n">
        <v>868.25</v>
      </c>
      <c r="D4" s="169" t="s">
        <v>1674</v>
      </c>
      <c r="E4" s="38" t="n">
        <v>-30</v>
      </c>
      <c r="F4" s="166" t="n">
        <f aca="false">IF(C4=0,"",E4/C4)</f>
        <v>-0.0345522602936942</v>
      </c>
      <c r="G4" s="165" t="n">
        <v>738.82</v>
      </c>
    </row>
    <row r="5" customFormat="false" ht="15" hidden="false" customHeight="true" outlineLevel="0" collapsed="false">
      <c r="A5" s="1" t="s">
        <v>1675</v>
      </c>
      <c r="B5" s="1" t="n">
        <v>588</v>
      </c>
      <c r="C5" s="165" t="n">
        <v>877.19</v>
      </c>
      <c r="D5" s="169" t="s">
        <v>1676</v>
      </c>
      <c r="E5" s="36" t="n">
        <v>54</v>
      </c>
      <c r="F5" s="166" t="n">
        <f aca="false">IF(C5=0,"",E5/C5)</f>
        <v>0.0615602093047116</v>
      </c>
      <c r="G5" s="165" t="n">
        <v>792.82</v>
      </c>
    </row>
    <row r="6" customFormat="false" ht="15" hidden="false" customHeight="true" outlineLevel="0" collapsed="false">
      <c r="A6" s="1" t="s">
        <v>1677</v>
      </c>
      <c r="B6" s="1" t="n">
        <v>609</v>
      </c>
      <c r="C6" s="165" t="n">
        <v>948.23</v>
      </c>
      <c r="D6" s="169" t="s">
        <v>1678</v>
      </c>
      <c r="E6" s="38" t="n">
        <v>-1.71</v>
      </c>
      <c r="F6" s="166" t="n">
        <f aca="false">IF(C6=0,"",E6/C6)</f>
        <v>-0.00180335994431731</v>
      </c>
      <c r="G6" s="165" t="n">
        <v>791.11</v>
      </c>
    </row>
    <row r="7" customFormat="false" ht="15" hidden="false" customHeight="true" outlineLevel="0" collapsed="false">
      <c r="A7" s="1" t="s">
        <v>1292</v>
      </c>
      <c r="B7" s="1" t="n">
        <v>425</v>
      </c>
      <c r="C7" s="165" t="n">
        <v>691.84</v>
      </c>
      <c r="D7" s="169" t="s">
        <v>1679</v>
      </c>
      <c r="E7" s="38" t="n">
        <v>-178.74</v>
      </c>
      <c r="F7" s="166" t="n">
        <f aca="false">IF(C7=0,"",E7/C7)</f>
        <v>-0.258354532839963</v>
      </c>
      <c r="G7" s="165" t="n">
        <v>612.37</v>
      </c>
    </row>
    <row r="8" customFormat="false" ht="15" hidden="false" customHeight="true" outlineLevel="0" collapsed="false">
      <c r="A8" s="1" t="s">
        <v>1680</v>
      </c>
      <c r="B8" s="1" t="n">
        <v>598</v>
      </c>
      <c r="C8" s="165" t="n">
        <v>960.29</v>
      </c>
      <c r="D8" s="169" t="s">
        <v>1681</v>
      </c>
      <c r="E8" s="36" t="n">
        <v>40.05</v>
      </c>
      <c r="F8" s="166" t="n">
        <f aca="false">IF(C8=0,"",E8/C8)</f>
        <v>0.0417061512668048</v>
      </c>
      <c r="G8" s="165" t="n">
        <v>652.42</v>
      </c>
    </row>
    <row r="9" customFormat="false" ht="15" hidden="false" customHeight="true" outlineLevel="0" collapsed="false">
      <c r="A9" s="1" t="s">
        <v>1682</v>
      </c>
      <c r="B9" s="1" t="n">
        <v>345</v>
      </c>
      <c r="C9" s="165" t="n">
        <v>501</v>
      </c>
      <c r="D9" s="169" t="s">
        <v>1683</v>
      </c>
      <c r="E9" s="36" t="n">
        <v>76.31</v>
      </c>
      <c r="F9" s="166" t="n">
        <f aca="false">IF(C9=0,"",E9/C9)</f>
        <v>0.152315369261477</v>
      </c>
      <c r="G9" s="165" t="n">
        <v>728.73</v>
      </c>
    </row>
    <row r="10" customFormat="false" ht="15" hidden="false" customHeight="true" outlineLevel="0" collapsed="false">
      <c r="A10" s="1" t="s">
        <v>1684</v>
      </c>
      <c r="B10" s="1" t="n">
        <v>165</v>
      </c>
      <c r="C10" s="165" t="n">
        <v>303</v>
      </c>
      <c r="D10" s="169" t="s">
        <v>1685</v>
      </c>
      <c r="E10" s="36" t="n">
        <v>196.86</v>
      </c>
      <c r="F10" s="166" t="n">
        <f aca="false">IF(C10=0,"",E10/C10)</f>
        <v>0.64970297029703</v>
      </c>
      <c r="G10" s="165" t="n">
        <v>925.59</v>
      </c>
    </row>
    <row r="11" customFormat="false" ht="15" hidden="false" customHeight="true" outlineLevel="0" collapsed="false">
      <c r="A11" s="1" t="s">
        <v>1686</v>
      </c>
      <c r="B11" s="1" t="n">
        <v>29</v>
      </c>
      <c r="C11" s="165" t="n">
        <v>65</v>
      </c>
      <c r="D11" s="169" t="s">
        <v>1687</v>
      </c>
      <c r="E11" s="36" t="n">
        <v>39.82</v>
      </c>
      <c r="F11" s="166" t="n">
        <f aca="false">IF(C11=0,"",E11/C11)</f>
        <v>0.612615384615385</v>
      </c>
      <c r="G11" s="165" t="n">
        <v>965.41</v>
      </c>
    </row>
    <row r="12" customFormat="false" ht="15" hidden="false" customHeight="true" outlineLevel="0" collapsed="false">
      <c r="A12" s="63" t="s">
        <v>1386</v>
      </c>
      <c r="B12" s="63" t="n">
        <f aca="false">B3+B4+B5+B6+B7+B8+B9+B10+B11</f>
        <v>3630</v>
      </c>
      <c r="C12" s="167" t="n">
        <f aca="false">C3+C4+C5+C6+C7+C8+C9+C10+C11</f>
        <v>5697.47</v>
      </c>
      <c r="D12" s="66"/>
      <c r="E12" s="148" t="n">
        <f aca="false">E3+E4+E5+E6+E7+E8+E9+E10+E11</f>
        <v>337.23</v>
      </c>
      <c r="F12" s="168" t="n">
        <f aca="false">IF(C12=0,"",E12/C12)</f>
        <v>0.0591894296942327</v>
      </c>
      <c r="G12" s="167" t="n">
        <v>965.41</v>
      </c>
    </row>
    <row r="14" customFormat="false" ht="15" hidden="false" customHeight="true" outlineLevel="0" collapsed="false">
      <c r="A14" s="170" t="s">
        <v>1588</v>
      </c>
      <c r="B14" s="170" t="s">
        <v>1589</v>
      </c>
    </row>
    <row r="15" customFormat="false" ht="15" hidden="false" customHeight="true" outlineLevel="0" collapsed="false">
      <c r="A15" s="1" t="s">
        <v>1590</v>
      </c>
      <c r="B15" s="1" t="s">
        <v>1688</v>
      </c>
    </row>
    <row r="16" customFormat="false" ht="15" hidden="false" customHeight="true" outlineLevel="0" collapsed="false">
      <c r="A16" s="1" t="s">
        <v>1592</v>
      </c>
      <c r="B16" s="1" t="n">
        <v>628.18</v>
      </c>
    </row>
    <row r="17" customFormat="false" ht="15" hidden="false" customHeight="true" outlineLevel="0" collapsed="false">
      <c r="A17" s="1" t="s">
        <v>1593</v>
      </c>
      <c r="B17" s="1" t="n">
        <v>965.41</v>
      </c>
    </row>
    <row r="18" customFormat="false" ht="15" hidden="false" customHeight="true" outlineLevel="0" collapsed="false">
      <c r="A18" s="1" t="s">
        <v>1594</v>
      </c>
      <c r="B18" s="1" t="n">
        <v>337.23</v>
      </c>
    </row>
    <row r="19" customFormat="false" ht="15" hidden="false" customHeight="true" outlineLevel="0" collapsed="false">
      <c r="A19" s="1" t="s">
        <v>1281</v>
      </c>
      <c r="B19" s="1" t="s">
        <v>1689</v>
      </c>
    </row>
    <row r="20" customFormat="false" ht="15" hidden="false" customHeight="true" outlineLevel="0" collapsed="false">
      <c r="A20" s="1" t="s">
        <v>1284</v>
      </c>
      <c r="B20" s="1" t="s">
        <v>1690</v>
      </c>
    </row>
    <row r="21" customFormat="false" ht="15" hidden="false" customHeight="true" outlineLevel="0" collapsed="false">
      <c r="A21" s="1" t="s">
        <v>1139</v>
      </c>
      <c r="B21" s="1" t="s">
        <v>1627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20"/>
    <col collapsed="false" customWidth="true" hidden="false" outlineLevel="0" max="3" min="3" style="1" width="18"/>
  </cols>
  <sheetData>
    <row r="1" customFormat="false" ht="21.75" hidden="false" customHeight="true" outlineLevel="0" collapsed="false">
      <c r="A1" s="25" t="s">
        <v>1119</v>
      </c>
      <c r="B1" s="25"/>
      <c r="C1" s="25"/>
    </row>
    <row r="3" customFormat="false" ht="18" hidden="false" customHeight="true" outlineLevel="0" collapsed="false">
      <c r="A3" s="26" t="s">
        <v>1120</v>
      </c>
      <c r="B3" s="26"/>
      <c r="C3" s="26"/>
    </row>
    <row r="4" customFormat="false" ht="15" hidden="false" customHeight="true" outlineLevel="0" collapsed="false">
      <c r="A4" s="27" t="s">
        <v>1121</v>
      </c>
      <c r="B4" s="28" t="n">
        <f aca="false">COUNT(Results!E3:E52)</f>
        <v>50</v>
      </c>
    </row>
    <row r="5" customFormat="false" ht="15" hidden="false" customHeight="true" outlineLevel="0" collapsed="false">
      <c r="A5" s="27" t="s">
        <v>1122</v>
      </c>
      <c r="B5" s="29" t="n">
        <f aca="false">COUNTIF(Results!F3:F52,"W")</f>
        <v>21</v>
      </c>
    </row>
    <row r="6" customFormat="false" ht="15" hidden="false" customHeight="true" outlineLevel="0" collapsed="false">
      <c r="A6" s="27" t="s">
        <v>1123</v>
      </c>
      <c r="B6" s="30" t="n">
        <f aca="false">COUNTIF(Results!F3:F52,"L")</f>
        <v>29</v>
      </c>
    </row>
    <row r="7" customFormat="false" ht="15" hidden="false" customHeight="true" outlineLevel="0" collapsed="false">
      <c r="A7" s="27" t="s">
        <v>1124</v>
      </c>
      <c r="B7" s="28" t="n">
        <f aca="false">COUNTIF(Results!F3:F52,"P")</f>
        <v>0</v>
      </c>
    </row>
    <row r="8" customFormat="false" ht="15" hidden="false" customHeight="true" outlineLevel="0" collapsed="false">
      <c r="A8" s="27" t="s">
        <v>1125</v>
      </c>
      <c r="B8" s="31" t="n">
        <f aca="false">IFERROR(COUNTIF(Results!F3:F52,"W")/COUNT(Results!E3:E52),0)</f>
        <v>0.42</v>
      </c>
    </row>
    <row r="9" customFormat="false" ht="15" hidden="false" customHeight="true" outlineLevel="0" collapsed="false">
      <c r="A9" s="27" t="s">
        <v>1126</v>
      </c>
      <c r="B9" s="32" t="n">
        <f aca="false">SUM(Results!C3:C52)</f>
        <v>268.5</v>
      </c>
    </row>
    <row r="10" customFormat="false" ht="15" hidden="false" customHeight="true" outlineLevel="0" collapsed="false">
      <c r="A10" s="27" t="s">
        <v>1127</v>
      </c>
      <c r="B10" s="32" t="n">
        <f aca="false">SUM(Results!D3:D52)</f>
        <v>619.93</v>
      </c>
    </row>
    <row r="11" customFormat="false" ht="15" hidden="false" customHeight="true" outlineLevel="0" collapsed="false">
      <c r="A11" s="27" t="s">
        <v>1128</v>
      </c>
      <c r="B11" s="33" t="n">
        <f aca="false">SUM(Results!E3:E52)</f>
        <v>351.43</v>
      </c>
    </row>
    <row r="12" customFormat="false" ht="15" hidden="false" customHeight="true" outlineLevel="0" collapsed="false">
      <c r="A12" s="27" t="s">
        <v>1129</v>
      </c>
      <c r="B12" s="34" t="n">
        <f aca="false">IFERROR(SUM(Results!E3:E52)/SUM(Results!C3:C52),0)</f>
        <v>1.30886405959032</v>
      </c>
    </row>
    <row r="13" customFormat="false" ht="15" hidden="false" customHeight="true" outlineLevel="0" collapsed="false">
      <c r="A13" s="27" t="s">
        <v>1130</v>
      </c>
      <c r="B13" s="32" t="n">
        <f aca="false">IFERROR(SUM(Results!C3:C52)/COUNT(Results!E3:E52),0)</f>
        <v>5.37</v>
      </c>
    </row>
    <row r="14" customFormat="false" ht="15" hidden="false" customHeight="true" outlineLevel="0" collapsed="false">
      <c r="A14" s="27" t="s">
        <v>1131</v>
      </c>
      <c r="B14" s="35" t="n">
        <f aca="false">IFERROR(SUM(Results!E3:E52)/COUNT(Results!E3:E52),0)</f>
        <v>7.0286</v>
      </c>
    </row>
    <row r="15" customFormat="false" ht="15" hidden="false" customHeight="true" outlineLevel="0" collapsed="false">
      <c r="A15" s="27" t="s">
        <v>1132</v>
      </c>
      <c r="B15" s="36" t="n">
        <f aca="false">MAX(Results!E3:E52)</f>
        <v>150</v>
      </c>
    </row>
    <row r="16" customFormat="false" ht="15" hidden="false" customHeight="true" outlineLevel="0" collapsed="false">
      <c r="A16" s="27" t="s">
        <v>1133</v>
      </c>
      <c r="B16" s="37" t="n">
        <f aca="false">INDEX(Results!B3:B52,MATCH(MAX(Results!E3:E52),Results!E3:E52,0))</f>
        <v>44057</v>
      </c>
    </row>
    <row r="17" customFormat="false" ht="15" hidden="false" customHeight="true" outlineLevel="0" collapsed="false">
      <c r="A17" s="27" t="s">
        <v>1134</v>
      </c>
      <c r="B17" s="38" t="n">
        <f aca="false">MIN(Results!E3:E52)</f>
        <v>-7.5</v>
      </c>
    </row>
    <row r="18" customFormat="false" ht="15" hidden="false" customHeight="true" outlineLevel="0" collapsed="false">
      <c r="A18" s="27" t="s">
        <v>1135</v>
      </c>
      <c r="B18" s="37" t="n">
        <f aca="false">INDEX(Results!B3:B52,MATCH(MIN(Results!E3:E52),Results!E3:E52,0))</f>
        <v>44087</v>
      </c>
    </row>
    <row r="19" customFormat="false" ht="15" hidden="false" customHeight="true" outlineLevel="0" collapsed="false">
      <c r="A19" s="39" t="s">
        <v>1136</v>
      </c>
      <c r="B19" s="39" t="s">
        <v>1137</v>
      </c>
    </row>
    <row r="21" customFormat="false" ht="18" hidden="false" customHeight="true" outlineLevel="0" collapsed="false">
      <c r="A21" s="26" t="s">
        <v>1138</v>
      </c>
      <c r="B21" s="26"/>
      <c r="C21" s="26"/>
    </row>
    <row r="22" customFormat="false" ht="15" hidden="false" customHeight="true" outlineLevel="0" collapsed="false">
      <c r="A22" s="27" t="s">
        <v>1121</v>
      </c>
      <c r="B22" s="28" t="n">
        <f aca="false">COUNT(Results!E54:E244)</f>
        <v>191</v>
      </c>
    </row>
    <row r="23" customFormat="false" ht="15" hidden="false" customHeight="true" outlineLevel="0" collapsed="false">
      <c r="A23" s="27" t="s">
        <v>1122</v>
      </c>
      <c r="B23" s="29" t="n">
        <f aca="false">COUNTIF(Results!F54:F244,"W")</f>
        <v>103</v>
      </c>
    </row>
    <row r="24" customFormat="false" ht="15" hidden="false" customHeight="true" outlineLevel="0" collapsed="false">
      <c r="A24" s="27" t="s">
        <v>1123</v>
      </c>
      <c r="B24" s="30" t="n">
        <f aca="false">COUNTIF(Results!F54:F244,"L")</f>
        <v>87</v>
      </c>
    </row>
    <row r="25" customFormat="false" ht="15" hidden="false" customHeight="true" outlineLevel="0" collapsed="false">
      <c r="A25" s="27" t="s">
        <v>1124</v>
      </c>
      <c r="B25" s="28" t="n">
        <f aca="false">COUNTIF(Results!F54:F244,"P")</f>
        <v>1</v>
      </c>
    </row>
    <row r="26" customFormat="false" ht="15" hidden="false" customHeight="true" outlineLevel="0" collapsed="false">
      <c r="A26" s="27" t="s">
        <v>1125</v>
      </c>
      <c r="B26" s="31" t="n">
        <f aca="false">IFERROR(COUNTIF(Results!F54:F244,"W")/COUNT(Results!E54:E244),0)</f>
        <v>0.539267015706806</v>
      </c>
    </row>
    <row r="27" customFormat="false" ht="15" hidden="false" customHeight="true" outlineLevel="0" collapsed="false">
      <c r="A27" s="27" t="s">
        <v>1126</v>
      </c>
      <c r="B27" s="32" t="n">
        <f aca="false">SUM(Results!C54:C244)</f>
        <v>2327.5</v>
      </c>
    </row>
    <row r="28" customFormat="false" ht="15" hidden="false" customHeight="true" outlineLevel="0" collapsed="false">
      <c r="A28" s="27" t="s">
        <v>1127</v>
      </c>
      <c r="B28" s="32" t="n">
        <f aca="false">SUM(Results!D54:D244)</f>
        <v>2701.94</v>
      </c>
    </row>
    <row r="29" customFormat="false" ht="15" hidden="false" customHeight="true" outlineLevel="0" collapsed="false">
      <c r="A29" s="27" t="s">
        <v>1128</v>
      </c>
      <c r="B29" s="33" t="n">
        <f aca="false">SUM(Results!E54:E244)</f>
        <v>374.44</v>
      </c>
    </row>
    <row r="30" customFormat="false" ht="15" hidden="false" customHeight="true" outlineLevel="0" collapsed="false">
      <c r="A30" s="27" t="s">
        <v>1129</v>
      </c>
      <c r="B30" s="34" t="n">
        <f aca="false">IFERROR(SUM(Results!E54:E244)/SUM(Results!C54:C244),0)</f>
        <v>0.160876476906552</v>
      </c>
    </row>
    <row r="31" customFormat="false" ht="15" hidden="false" customHeight="true" outlineLevel="0" collapsed="false">
      <c r="A31" s="27" t="s">
        <v>1130</v>
      </c>
      <c r="B31" s="32" t="n">
        <f aca="false">IFERROR(SUM(Results!C54:C244)/COUNT(Results!E54:E244),0)</f>
        <v>12.1858638743456</v>
      </c>
    </row>
    <row r="32" customFormat="false" ht="15" hidden="false" customHeight="true" outlineLevel="0" collapsed="false">
      <c r="A32" s="27" t="s">
        <v>1131</v>
      </c>
      <c r="B32" s="35" t="n">
        <f aca="false">IFERROR(SUM(Results!E54:E244)/COUNT(Results!E54:E244),0)</f>
        <v>1.96041884816754</v>
      </c>
    </row>
    <row r="33" customFormat="false" ht="15" hidden="false" customHeight="true" outlineLevel="0" collapsed="false">
      <c r="A33" s="27" t="s">
        <v>1132</v>
      </c>
      <c r="B33" s="36" t="n">
        <f aca="false">MAX(Results!E54:E244)</f>
        <v>33.71</v>
      </c>
    </row>
    <row r="34" customFormat="false" ht="15" hidden="false" customHeight="true" outlineLevel="0" collapsed="false">
      <c r="A34" s="27" t="s">
        <v>1133</v>
      </c>
      <c r="B34" s="37" t="n">
        <f aca="false">INDEX(Results!B54:B244,MATCH(MAX(Results!E54:E244),Results!E54:E244,0))</f>
        <v>44219</v>
      </c>
    </row>
    <row r="35" customFormat="false" ht="15" hidden="false" customHeight="true" outlineLevel="0" collapsed="false">
      <c r="A35" s="27" t="s">
        <v>1134</v>
      </c>
      <c r="B35" s="38" t="n">
        <f aca="false">MIN(Results!E54:E244)</f>
        <v>-27</v>
      </c>
    </row>
    <row r="36" customFormat="false" ht="15" hidden="false" customHeight="true" outlineLevel="0" collapsed="false">
      <c r="A36" s="27" t="s">
        <v>1135</v>
      </c>
      <c r="B36" s="37" t="n">
        <f aca="false">INDEX(Results!B54:B244,MATCH(MIN(Results!E54:E244),Results!E54:E244,0))</f>
        <v>44303</v>
      </c>
    </row>
    <row r="37" customFormat="false" ht="15" hidden="false" customHeight="true" outlineLevel="0" collapsed="false">
      <c r="A37" s="39" t="s">
        <v>1139</v>
      </c>
      <c r="B37" s="39" t="s">
        <v>1140</v>
      </c>
    </row>
    <row r="39" customFormat="false" ht="18" hidden="false" customHeight="true" outlineLevel="0" collapsed="false">
      <c r="A39" s="26" t="s">
        <v>1141</v>
      </c>
      <c r="B39" s="26"/>
      <c r="C39" s="26"/>
    </row>
    <row r="40" customFormat="false" ht="15" hidden="false" customHeight="true" outlineLevel="0" collapsed="false">
      <c r="A40" s="27" t="s">
        <v>1121</v>
      </c>
      <c r="B40" s="28" t="n">
        <f aca="false">COUNT(Results!E246:E459)</f>
        <v>214</v>
      </c>
    </row>
    <row r="41" customFormat="false" ht="15" hidden="false" customHeight="true" outlineLevel="0" collapsed="false">
      <c r="A41" s="27" t="s">
        <v>1122</v>
      </c>
      <c r="B41" s="29" t="n">
        <f aca="false">COUNTIF(Results!F246:F459,"W")</f>
        <v>89</v>
      </c>
    </row>
    <row r="42" customFormat="false" ht="15" hidden="false" customHeight="true" outlineLevel="0" collapsed="false">
      <c r="A42" s="27" t="s">
        <v>1123</v>
      </c>
      <c r="B42" s="30" t="n">
        <f aca="false">COUNTIF(Results!F246:F459,"L")</f>
        <v>123</v>
      </c>
    </row>
    <row r="43" customFormat="false" ht="15" hidden="false" customHeight="true" outlineLevel="0" collapsed="false">
      <c r="A43" s="27" t="s">
        <v>1124</v>
      </c>
      <c r="B43" s="28" t="n">
        <f aca="false">COUNTIF(Results!F246:F459,"P")</f>
        <v>2</v>
      </c>
    </row>
    <row r="44" customFormat="false" ht="15" hidden="false" customHeight="true" outlineLevel="0" collapsed="false">
      <c r="A44" s="27" t="s">
        <v>1125</v>
      </c>
      <c r="B44" s="31" t="n">
        <f aca="false">IFERROR(COUNTIF(Results!F246:F459,"W")/COUNT(Results!E246:E459),0)</f>
        <v>0.41588785046729</v>
      </c>
    </row>
    <row r="45" customFormat="false" ht="15" hidden="false" customHeight="true" outlineLevel="0" collapsed="false">
      <c r="A45" s="27" t="s">
        <v>1126</v>
      </c>
      <c r="B45" s="32" t="n">
        <f aca="false">SUM(Results!C246:C459)</f>
        <v>5078.7</v>
      </c>
    </row>
    <row r="46" customFormat="false" ht="15" hidden="false" customHeight="true" outlineLevel="0" collapsed="false">
      <c r="A46" s="27" t="s">
        <v>1127</v>
      </c>
      <c r="B46" s="32" t="n">
        <f aca="false">SUM(Results!D246:D459)</f>
        <v>4981.01</v>
      </c>
    </row>
    <row r="47" customFormat="false" ht="15" hidden="false" customHeight="true" outlineLevel="0" collapsed="false">
      <c r="A47" s="27" t="s">
        <v>1128</v>
      </c>
      <c r="B47" s="33" t="n">
        <f aca="false">SUM(Results!E246:E459)</f>
        <v>-97.69</v>
      </c>
    </row>
    <row r="48" customFormat="false" ht="15" hidden="false" customHeight="true" outlineLevel="0" collapsed="false">
      <c r="A48" s="27" t="s">
        <v>1129</v>
      </c>
      <c r="B48" s="34" t="n">
        <f aca="false">IFERROR(SUM(Results!E246:E459)/SUM(Results!C246:C459),0)</f>
        <v>-0.0192352373638923</v>
      </c>
    </row>
    <row r="49" customFormat="false" ht="15" hidden="false" customHeight="true" outlineLevel="0" collapsed="false">
      <c r="A49" s="27" t="s">
        <v>1130</v>
      </c>
      <c r="B49" s="32" t="n">
        <f aca="false">IFERROR(SUM(Results!C246:C459)/COUNT(Results!E246:E459),0)</f>
        <v>23.7322429906542</v>
      </c>
    </row>
    <row r="50" customFormat="false" ht="15" hidden="false" customHeight="true" outlineLevel="0" collapsed="false">
      <c r="A50" s="27" t="s">
        <v>1131</v>
      </c>
      <c r="B50" s="35" t="n">
        <f aca="false">IFERROR(SUM(Results!E246:E459)/COUNT(Results!E246:E459),0)</f>
        <v>-0.456495327102804</v>
      </c>
    </row>
    <row r="51" customFormat="false" ht="15" hidden="false" customHeight="true" outlineLevel="0" collapsed="false">
      <c r="A51" s="27" t="s">
        <v>1132</v>
      </c>
      <c r="B51" s="36" t="n">
        <f aca="false">MAX(Results!E246:E459)</f>
        <v>69.63</v>
      </c>
    </row>
    <row r="52" customFormat="false" ht="15" hidden="false" customHeight="true" outlineLevel="0" collapsed="false">
      <c r="A52" s="27" t="s">
        <v>1133</v>
      </c>
      <c r="B52" s="37" t="n">
        <f aca="false">INDEX(Results!B246:B459,MATCH(MAX(Results!E246:E459),Results!E246:E459,0))</f>
        <v>44549</v>
      </c>
    </row>
    <row r="53" customFormat="false" ht="15" hidden="false" customHeight="true" outlineLevel="0" collapsed="false">
      <c r="A53" s="27" t="s">
        <v>1134</v>
      </c>
      <c r="B53" s="38" t="n">
        <f aca="false">MIN(Results!E246:E459)</f>
        <v>-41</v>
      </c>
    </row>
    <row r="54" customFormat="false" ht="15" hidden="false" customHeight="true" outlineLevel="0" collapsed="false">
      <c r="A54" s="27" t="s">
        <v>1135</v>
      </c>
      <c r="B54" s="37" t="n">
        <f aca="false">INDEX(Results!B246:B459,MATCH(MIN(Results!E246:E459),Results!E246:E459,0))</f>
        <v>44576</v>
      </c>
    </row>
    <row r="55" customFormat="false" ht="15" hidden="false" customHeight="true" outlineLevel="0" collapsed="false">
      <c r="A55" s="39" t="s">
        <v>1139</v>
      </c>
      <c r="B55" s="39" t="s">
        <v>1140</v>
      </c>
    </row>
    <row r="57" customFormat="false" ht="18" hidden="false" customHeight="true" outlineLevel="0" collapsed="false">
      <c r="A57" s="26" t="s">
        <v>1142</v>
      </c>
      <c r="B57" s="26"/>
      <c r="C57" s="26"/>
    </row>
    <row r="58" customFormat="false" ht="15" hidden="false" customHeight="true" outlineLevel="0" collapsed="false">
      <c r="A58" s="27" t="s">
        <v>1121</v>
      </c>
      <c r="B58" s="28" t="n">
        <f aca="false">COUNT(Results!E461:E671)</f>
        <v>211</v>
      </c>
    </row>
    <row r="59" customFormat="false" ht="15" hidden="false" customHeight="true" outlineLevel="0" collapsed="false">
      <c r="A59" s="27" t="s">
        <v>1122</v>
      </c>
      <c r="B59" s="29" t="n">
        <f aca="false">COUNTIF(Results!F461:F671,"W")</f>
        <v>95</v>
      </c>
    </row>
    <row r="60" customFormat="false" ht="15" hidden="false" customHeight="true" outlineLevel="0" collapsed="false">
      <c r="A60" s="27" t="s">
        <v>1123</v>
      </c>
      <c r="B60" s="30" t="n">
        <f aca="false">COUNTIF(Results!F461:F671,"L")</f>
        <v>116</v>
      </c>
    </row>
    <row r="61" customFormat="false" ht="15" hidden="false" customHeight="true" outlineLevel="0" collapsed="false">
      <c r="A61" s="27" t="s">
        <v>1124</v>
      </c>
      <c r="B61" s="28" t="n">
        <f aca="false">COUNTIF(Results!F461:F671,"P")</f>
        <v>0</v>
      </c>
    </row>
    <row r="62" customFormat="false" ht="15" hidden="false" customHeight="true" outlineLevel="0" collapsed="false">
      <c r="A62" s="27" t="s">
        <v>1125</v>
      </c>
      <c r="B62" s="31" t="n">
        <f aca="false">IFERROR(COUNTIF(Results!F461:F671,"W")/COUNT(Results!E461:E671),0)</f>
        <v>0.450236966824645</v>
      </c>
    </row>
    <row r="63" customFormat="false" ht="15" hidden="false" customHeight="true" outlineLevel="0" collapsed="false">
      <c r="A63" s="27" t="s">
        <v>1126</v>
      </c>
      <c r="B63" s="32" t="n">
        <f aca="false">SUM(Results!C461:C671)</f>
        <v>5697.47</v>
      </c>
    </row>
    <row r="64" customFormat="false" ht="15" hidden="false" customHeight="true" outlineLevel="0" collapsed="false">
      <c r="A64" s="27" t="s">
        <v>1127</v>
      </c>
      <c r="B64" s="32" t="n">
        <f aca="false">SUM(Results!D461:D671)</f>
        <v>6034.7</v>
      </c>
    </row>
    <row r="65" customFormat="false" ht="15" hidden="false" customHeight="true" outlineLevel="0" collapsed="false">
      <c r="A65" s="27" t="s">
        <v>1128</v>
      </c>
      <c r="B65" s="33" t="n">
        <f aca="false">SUM(Results!E461:E671)</f>
        <v>337.23</v>
      </c>
    </row>
    <row r="66" customFormat="false" ht="15" hidden="false" customHeight="true" outlineLevel="0" collapsed="false">
      <c r="A66" s="27" t="s">
        <v>1129</v>
      </c>
      <c r="B66" s="34" t="n">
        <f aca="false">IFERROR(SUM(Results!E461:E671)/SUM(Results!C461:C671),0)</f>
        <v>0.0591894296942327</v>
      </c>
    </row>
    <row r="67" customFormat="false" ht="15" hidden="false" customHeight="true" outlineLevel="0" collapsed="false">
      <c r="A67" s="27" t="s">
        <v>1130</v>
      </c>
      <c r="B67" s="32" t="n">
        <f aca="false">IFERROR(SUM(Results!C461:C671)/COUNT(Results!E461:E671),0)</f>
        <v>27.0022274881517</v>
      </c>
    </row>
    <row r="68" customFormat="false" ht="15" hidden="false" customHeight="true" outlineLevel="0" collapsed="false">
      <c r="A68" s="27" t="s">
        <v>1131</v>
      </c>
      <c r="B68" s="35" t="n">
        <f aca="false">IFERROR(SUM(Results!E461:E671)/COUNT(Results!E461:E671),0)</f>
        <v>1.59824644549763</v>
      </c>
    </row>
    <row r="69" customFormat="false" ht="15" hidden="false" customHeight="true" outlineLevel="0" collapsed="false">
      <c r="A69" s="27" t="s">
        <v>1132</v>
      </c>
      <c r="B69" s="36" t="n">
        <f aca="false">MAX(Results!E461:E671)</f>
        <v>102.48</v>
      </c>
    </row>
    <row r="70" customFormat="false" ht="15" hidden="false" customHeight="true" outlineLevel="0" collapsed="false">
      <c r="A70" s="27" t="s">
        <v>1133</v>
      </c>
      <c r="B70" s="37" t="n">
        <f aca="false">INDEX(Results!B461:B671,MATCH(MAX(Results!E461:E671),Results!E461:E671,0))</f>
        <v>44910</v>
      </c>
    </row>
    <row r="71" customFormat="false" ht="15" hidden="false" customHeight="true" outlineLevel="0" collapsed="false">
      <c r="A71" s="27" t="s">
        <v>1134</v>
      </c>
      <c r="B71" s="38" t="n">
        <f aca="false">MIN(Results!E461:E671)</f>
        <v>-42.7</v>
      </c>
    </row>
    <row r="72" customFormat="false" ht="15" hidden="false" customHeight="true" outlineLevel="0" collapsed="false">
      <c r="A72" s="27" t="s">
        <v>1135</v>
      </c>
      <c r="B72" s="37" t="n">
        <f aca="false">INDEX(Results!B461:B671,MATCH(MIN(Results!E461:E671),Results!E461:E671,0))</f>
        <v>44873</v>
      </c>
    </row>
    <row r="73" customFormat="false" ht="15" hidden="false" customHeight="true" outlineLevel="0" collapsed="false">
      <c r="A73" s="39" t="s">
        <v>1139</v>
      </c>
      <c r="B73" s="39" t="s">
        <v>1140</v>
      </c>
    </row>
    <row r="75" customFormat="false" ht="18" hidden="false" customHeight="true" outlineLevel="0" collapsed="false">
      <c r="A75" s="26" t="s">
        <v>1143</v>
      </c>
      <c r="B75" s="26"/>
      <c r="C75" s="26"/>
    </row>
    <row r="76" customFormat="false" ht="15" hidden="false" customHeight="true" outlineLevel="0" collapsed="false">
      <c r="A76" s="27" t="s">
        <v>1121</v>
      </c>
      <c r="B76" s="28" t="n">
        <f aca="false">COUNT(Results!E673:E931)</f>
        <v>259</v>
      </c>
    </row>
    <row r="77" customFormat="false" ht="15" hidden="false" customHeight="true" outlineLevel="0" collapsed="false">
      <c r="A77" s="27" t="s">
        <v>1122</v>
      </c>
      <c r="B77" s="29" t="n">
        <f aca="false">COUNTIF(Results!F673:F931,"W")</f>
        <v>118</v>
      </c>
    </row>
    <row r="78" customFormat="false" ht="15" hidden="false" customHeight="true" outlineLevel="0" collapsed="false">
      <c r="A78" s="27" t="s">
        <v>1123</v>
      </c>
      <c r="B78" s="30" t="n">
        <f aca="false">COUNTIF(Results!F673:F931,"L")</f>
        <v>140</v>
      </c>
    </row>
    <row r="79" customFormat="false" ht="15" hidden="false" customHeight="true" outlineLevel="0" collapsed="false">
      <c r="A79" s="27" t="s">
        <v>1124</v>
      </c>
      <c r="B79" s="28" t="n">
        <f aca="false">COUNTIF(Results!F673:F931,"P")</f>
        <v>1</v>
      </c>
    </row>
    <row r="80" customFormat="false" ht="15" hidden="false" customHeight="true" outlineLevel="0" collapsed="false">
      <c r="A80" s="27" t="s">
        <v>1125</v>
      </c>
      <c r="B80" s="31" t="n">
        <f aca="false">IFERROR(COUNTIF(Results!F673:F931,"W")/COUNT(Results!E673:E931),0)</f>
        <v>0.455598455598456</v>
      </c>
    </row>
    <row r="81" customFormat="false" ht="15" hidden="false" customHeight="true" outlineLevel="0" collapsed="false">
      <c r="A81" s="27" t="s">
        <v>1126</v>
      </c>
      <c r="B81" s="32" t="n">
        <f aca="false">SUM(Results!C673:C931)</f>
        <v>8148.48</v>
      </c>
    </row>
    <row r="82" customFormat="false" ht="15" hidden="false" customHeight="true" outlineLevel="0" collapsed="false">
      <c r="A82" s="27" t="s">
        <v>1127</v>
      </c>
      <c r="B82" s="32" t="n">
        <f aca="false">SUM(Results!D673:D931)</f>
        <v>9079.86</v>
      </c>
    </row>
    <row r="83" customFormat="false" ht="15" hidden="false" customHeight="true" outlineLevel="0" collapsed="false">
      <c r="A83" s="27" t="s">
        <v>1128</v>
      </c>
      <c r="B83" s="33" t="n">
        <f aca="false">SUM(Results!E673:E931)</f>
        <v>931.38</v>
      </c>
    </row>
    <row r="84" customFormat="false" ht="15" hidden="false" customHeight="true" outlineLevel="0" collapsed="false">
      <c r="A84" s="27" t="s">
        <v>1129</v>
      </c>
      <c r="B84" s="34" t="n">
        <f aca="false">IFERROR(SUM(Results!E673:E931)/SUM(Results!C673:C931),0)</f>
        <v>0.114301072101791</v>
      </c>
    </row>
    <row r="85" customFormat="false" ht="15" hidden="false" customHeight="true" outlineLevel="0" collapsed="false">
      <c r="A85" s="27" t="s">
        <v>1130</v>
      </c>
      <c r="B85" s="32" t="n">
        <f aca="false">IFERROR(SUM(Results!C673:C931)/COUNT(Results!E673:E931),0)</f>
        <v>31.4613127413127</v>
      </c>
    </row>
    <row r="86" customFormat="false" ht="15" hidden="false" customHeight="true" outlineLevel="0" collapsed="false">
      <c r="A86" s="27" t="s">
        <v>1131</v>
      </c>
      <c r="B86" s="35" t="n">
        <f aca="false">IFERROR(SUM(Results!E673:E931)/COUNT(Results!E673:E931),0)</f>
        <v>3.59606177606178</v>
      </c>
    </row>
    <row r="87" customFormat="false" ht="15" hidden="false" customHeight="true" outlineLevel="0" collapsed="false">
      <c r="A87" s="27" t="s">
        <v>1132</v>
      </c>
      <c r="B87" s="36" t="n">
        <f aca="false">MAX(Results!E673:E931)</f>
        <v>157.9</v>
      </c>
    </row>
    <row r="88" customFormat="false" ht="15" hidden="false" customHeight="true" outlineLevel="0" collapsed="false">
      <c r="A88" s="27" t="s">
        <v>1133</v>
      </c>
      <c r="B88" s="37" t="n">
        <f aca="false">INDEX(Results!B673:B931,MATCH(MAX(Results!E673:E931),Results!E673:E931,0))</f>
        <v>45284</v>
      </c>
    </row>
    <row r="89" customFormat="false" ht="15" hidden="false" customHeight="true" outlineLevel="0" collapsed="false">
      <c r="A89" s="27" t="s">
        <v>1134</v>
      </c>
      <c r="B89" s="38" t="n">
        <f aca="false">MIN(Results!E673:E931)</f>
        <v>-42.35</v>
      </c>
    </row>
    <row r="90" customFormat="false" ht="15" hidden="false" customHeight="true" outlineLevel="0" collapsed="false">
      <c r="A90" s="27" t="s">
        <v>1135</v>
      </c>
      <c r="B90" s="37" t="n">
        <f aca="false">INDEX(Results!B673:B931,MATCH(MIN(Results!E673:E931),Results!E673:E931,0))</f>
        <v>45241</v>
      </c>
    </row>
    <row r="91" customFormat="false" ht="15" hidden="false" customHeight="true" outlineLevel="0" collapsed="false">
      <c r="A91" s="39" t="s">
        <v>1136</v>
      </c>
      <c r="B91" s="39" t="s">
        <v>1144</v>
      </c>
    </row>
    <row r="93" customFormat="false" ht="18" hidden="false" customHeight="true" outlineLevel="0" collapsed="false">
      <c r="A93" s="26" t="s">
        <v>1145</v>
      </c>
      <c r="B93" s="26"/>
      <c r="C93" s="26"/>
    </row>
    <row r="94" customFormat="false" ht="15" hidden="false" customHeight="true" outlineLevel="0" collapsed="false">
      <c r="A94" s="27" t="s">
        <v>1121</v>
      </c>
      <c r="B94" s="28" t="n">
        <f aca="false">COUNT(Results!E933:E1172)</f>
        <v>235</v>
      </c>
    </row>
    <row r="95" customFormat="false" ht="15" hidden="false" customHeight="true" outlineLevel="0" collapsed="false">
      <c r="A95" s="27" t="s">
        <v>1122</v>
      </c>
      <c r="B95" s="29" t="n">
        <f aca="false">COUNTIF(Results!F933:F1172,"W")</f>
        <v>109</v>
      </c>
    </row>
    <row r="96" customFormat="false" ht="15" hidden="false" customHeight="true" outlineLevel="0" collapsed="false">
      <c r="A96" s="27" t="s">
        <v>1123</v>
      </c>
      <c r="B96" s="30" t="n">
        <f aca="false">COUNTIF(Results!F933:F1172,"L")</f>
        <v>126</v>
      </c>
    </row>
    <row r="97" customFormat="false" ht="15" hidden="false" customHeight="true" outlineLevel="0" collapsed="false">
      <c r="A97" s="27" t="s">
        <v>1124</v>
      </c>
      <c r="B97" s="28" t="n">
        <f aca="false">COUNTIF(Results!F933:F1172,"P")</f>
        <v>0</v>
      </c>
    </row>
    <row r="98" customFormat="false" ht="15" hidden="false" customHeight="true" outlineLevel="0" collapsed="false">
      <c r="A98" s="27" t="s">
        <v>1125</v>
      </c>
      <c r="B98" s="31" t="n">
        <f aca="false">IFERROR(COUNTIF(Results!F933:F1172,"W")/COUNT(Results!E933:E1172),0)</f>
        <v>0.463829787234043</v>
      </c>
    </row>
    <row r="99" customFormat="false" ht="15" hidden="false" customHeight="true" outlineLevel="0" collapsed="false">
      <c r="A99" s="27" t="s">
        <v>1126</v>
      </c>
      <c r="B99" s="32" t="n">
        <f aca="false">SUM(Results!C933:C1172)</f>
        <v>6738.75</v>
      </c>
    </row>
    <row r="100" customFormat="false" ht="15" hidden="false" customHeight="true" outlineLevel="0" collapsed="false">
      <c r="A100" s="27" t="s">
        <v>1127</v>
      </c>
      <c r="B100" s="32" t="n">
        <f aca="false">SUM(Results!D933:D1172)</f>
        <v>6952.02</v>
      </c>
    </row>
    <row r="101" customFormat="false" ht="15" hidden="false" customHeight="true" outlineLevel="0" collapsed="false">
      <c r="A101" s="27" t="s">
        <v>1128</v>
      </c>
      <c r="B101" s="33" t="n">
        <f aca="false">SUM(Results!E933:E1172)</f>
        <v>341.49</v>
      </c>
    </row>
    <row r="102" customFormat="false" ht="15" hidden="false" customHeight="true" outlineLevel="0" collapsed="false">
      <c r="A102" s="27" t="s">
        <v>1129</v>
      </c>
      <c r="B102" s="34" t="n">
        <f aca="false">IFERROR(SUM(Results!E933:E1172)/SUM(Results!C933:C1172),0)</f>
        <v>0.050675570395103</v>
      </c>
    </row>
    <row r="103" customFormat="false" ht="15" hidden="false" customHeight="true" outlineLevel="0" collapsed="false">
      <c r="A103" s="27" t="s">
        <v>1130</v>
      </c>
      <c r="B103" s="32" t="n">
        <f aca="false">IFERROR(SUM(Results!C933:C1172)/COUNT(Results!E933:E1172),0)</f>
        <v>28.6755319148936</v>
      </c>
    </row>
    <row r="104" customFormat="false" ht="15" hidden="false" customHeight="true" outlineLevel="0" collapsed="false">
      <c r="A104" s="27" t="s">
        <v>1131</v>
      </c>
      <c r="B104" s="35" t="n">
        <f aca="false">IFERROR(SUM(Results!E933:E1172)/COUNT(Results!E933:E1172),0)</f>
        <v>1.45314893617021</v>
      </c>
    </row>
    <row r="105" customFormat="false" ht="15" hidden="false" customHeight="true" outlineLevel="0" collapsed="false">
      <c r="A105" s="27" t="s">
        <v>1132</v>
      </c>
      <c r="B105" s="36" t="n">
        <f aca="false">MAX(Results!E933:E1172)</f>
        <v>84.11</v>
      </c>
    </row>
    <row r="106" customFormat="false" ht="15" hidden="false" customHeight="true" outlineLevel="0" collapsed="false">
      <c r="A106" s="27" t="s">
        <v>1133</v>
      </c>
      <c r="B106" s="37" t="n">
        <f aca="false">INDEX(Results!B933:B1172,MATCH(MAX(Results!E933:E1172),Results!E933:E1172,0))</f>
        <v>45683</v>
      </c>
    </row>
    <row r="107" customFormat="false" ht="15" hidden="false" customHeight="true" outlineLevel="0" collapsed="false">
      <c r="A107" s="27" t="s">
        <v>1134</v>
      </c>
      <c r="B107" s="38" t="n">
        <f aca="false">MIN(Results!E933:E1172)</f>
        <v>-67.5</v>
      </c>
    </row>
    <row r="108" customFormat="false" ht="15" hidden="false" customHeight="true" outlineLevel="0" collapsed="false">
      <c r="A108" s="27" t="s">
        <v>1135</v>
      </c>
      <c r="B108" s="37" t="n">
        <f aca="false">INDEX(Results!B933:B1172,MATCH(MIN(Results!E933:E1172),Results!E933:E1172,0))</f>
        <v>45722</v>
      </c>
    </row>
    <row r="109" customFormat="false" ht="15" hidden="false" customHeight="true" outlineLevel="0" collapsed="false">
      <c r="A109" s="39" t="s">
        <v>1136</v>
      </c>
      <c r="B109" s="39" t="s">
        <v>1146</v>
      </c>
    </row>
    <row r="110" customFormat="false" ht="15" hidden="false" customHeight="true" outlineLevel="0" collapsed="false">
      <c r="A110" s="39" t="s">
        <v>1147</v>
      </c>
      <c r="B110" s="39" t="s">
        <v>1148</v>
      </c>
    </row>
    <row r="112" customFormat="false" ht="18" hidden="false" customHeight="true" outlineLevel="0" collapsed="false">
      <c r="A112" s="26" t="s">
        <v>1149</v>
      </c>
      <c r="B112" s="26"/>
      <c r="C112" s="26"/>
    </row>
    <row r="113" customFormat="false" ht="15" hidden="false" customHeight="true" outlineLevel="0" collapsed="false">
      <c r="A113" s="27" t="s">
        <v>1121</v>
      </c>
      <c r="B113" s="28" t="n">
        <f aca="false">COUNT(Results!E1174:E1381)</f>
        <v>208</v>
      </c>
    </row>
    <row r="114" customFormat="false" ht="15" hidden="false" customHeight="true" outlineLevel="0" collapsed="false">
      <c r="A114" s="27" t="s">
        <v>1122</v>
      </c>
      <c r="B114" s="29" t="n">
        <f aca="false">COUNTIF(Results!F1174:F1381,"W")</f>
        <v>97</v>
      </c>
    </row>
    <row r="115" customFormat="false" ht="15" hidden="false" customHeight="true" outlineLevel="0" collapsed="false">
      <c r="A115" s="27" t="s">
        <v>1123</v>
      </c>
      <c r="B115" s="30" t="n">
        <f aca="false">COUNTIF(Results!F1174:F1381,"L")</f>
        <v>111</v>
      </c>
    </row>
    <row r="116" customFormat="false" ht="15" hidden="false" customHeight="true" outlineLevel="0" collapsed="false">
      <c r="A116" s="27" t="s">
        <v>1124</v>
      </c>
      <c r="B116" s="28" t="n">
        <f aca="false">COUNTIF(Results!F1174:F1381,"P")</f>
        <v>0</v>
      </c>
    </row>
    <row r="117" customFormat="false" ht="15" hidden="false" customHeight="true" outlineLevel="0" collapsed="false">
      <c r="A117" s="27" t="s">
        <v>1125</v>
      </c>
      <c r="B117" s="31" t="n">
        <f aca="false">IFERROR(COUNTIF(Results!F1174:F1381,"W")/COUNT(Results!E1174:E1381),0)</f>
        <v>0.466346153846154</v>
      </c>
    </row>
    <row r="118" customFormat="false" ht="15" hidden="false" customHeight="true" outlineLevel="0" collapsed="false">
      <c r="A118" s="27" t="s">
        <v>1126</v>
      </c>
      <c r="B118" s="32" t="n">
        <f aca="false">SUM(Results!C1174:C1381)</f>
        <v>4598.5</v>
      </c>
    </row>
    <row r="119" customFormat="false" ht="15" hidden="false" customHeight="true" outlineLevel="0" collapsed="false">
      <c r="A119" s="27" t="s">
        <v>1127</v>
      </c>
      <c r="B119" s="32" t="n">
        <f aca="false">SUM(Results!D1174:D1381)</f>
        <v>5202.2</v>
      </c>
    </row>
    <row r="120" customFormat="false" ht="15" hidden="false" customHeight="true" outlineLevel="0" collapsed="false">
      <c r="A120" s="27" t="s">
        <v>1128</v>
      </c>
      <c r="B120" s="33" t="n">
        <f aca="false">SUM(Results!E1174:E1381)</f>
        <v>603.7</v>
      </c>
    </row>
    <row r="121" customFormat="false" ht="15" hidden="false" customHeight="true" outlineLevel="0" collapsed="false">
      <c r="A121" s="27" t="s">
        <v>1129</v>
      </c>
      <c r="B121" s="34" t="n">
        <f aca="false">IFERROR(SUM(Results!E1174:E1381)/SUM(Results!C1174:C1381),0)</f>
        <v>0.131281939762966</v>
      </c>
    </row>
    <row r="122" customFormat="false" ht="15" hidden="false" customHeight="true" outlineLevel="0" collapsed="false">
      <c r="A122" s="27" t="s">
        <v>1130</v>
      </c>
      <c r="B122" s="32" t="n">
        <f aca="false">IFERROR(SUM(Results!C1174:C1381)/COUNT(Results!E1174:E1381),0)</f>
        <v>22.1081730769231</v>
      </c>
    </row>
    <row r="123" customFormat="false" ht="15" hidden="false" customHeight="true" outlineLevel="0" collapsed="false">
      <c r="A123" s="27" t="s">
        <v>1131</v>
      </c>
      <c r="B123" s="35" t="n">
        <f aca="false">IFERROR(SUM(Results!E1174:E1381)/COUNT(Results!E1174:E1381),0)</f>
        <v>2.90240384615385</v>
      </c>
    </row>
    <row r="124" customFormat="false" ht="15" hidden="false" customHeight="true" outlineLevel="0" collapsed="false">
      <c r="A124" s="27" t="s">
        <v>1132</v>
      </c>
      <c r="B124" s="36" t="n">
        <f aca="false">MAX(Results!E1174:E1381)</f>
        <v>77.02</v>
      </c>
    </row>
    <row r="125" customFormat="false" ht="15" hidden="false" customHeight="true" outlineLevel="0" collapsed="false">
      <c r="A125" s="27" t="s">
        <v>1133</v>
      </c>
      <c r="B125" s="37" t="n">
        <f aca="false">INDEX(Results!B1174:B1381,MATCH(MAX(Results!E1174:E1381),Results!E1174:E1381,0))</f>
        <v>46125</v>
      </c>
    </row>
    <row r="126" customFormat="false" ht="15" hidden="false" customHeight="true" outlineLevel="0" collapsed="false">
      <c r="A126" s="27" t="s">
        <v>1134</v>
      </c>
      <c r="B126" s="38" t="n">
        <f aca="false">MIN(Results!E1174:E1381)</f>
        <v>-38</v>
      </c>
    </row>
    <row r="127" customFormat="false" ht="15" hidden="false" customHeight="true" outlineLevel="0" collapsed="false">
      <c r="A127" s="27" t="s">
        <v>1135</v>
      </c>
      <c r="B127" s="37" t="n">
        <f aca="false">INDEX(Results!B1174:B1381,MATCH(MIN(Results!E1174:E1381),Results!E1174:E1381,0))</f>
        <v>46012</v>
      </c>
    </row>
    <row r="128" customFormat="false" ht="15" hidden="false" customHeight="true" outlineLevel="0" collapsed="false">
      <c r="A128" s="39" t="s">
        <v>1136</v>
      </c>
      <c r="B128" s="39" t="s">
        <v>1150</v>
      </c>
    </row>
    <row r="130" customFormat="false" ht="18" hidden="false" customHeight="true" outlineLevel="0" collapsed="false">
      <c r="A130" s="40" t="s">
        <v>1151</v>
      </c>
      <c r="B130" s="40"/>
      <c r="C130" s="40"/>
    </row>
    <row r="131" customFormat="false" ht="15" hidden="false" customHeight="true" outlineLevel="0" collapsed="false">
      <c r="A131" s="27" t="s">
        <v>1121</v>
      </c>
      <c r="B131" s="28" t="n">
        <f aca="false">COUNT(Results!E3:E52)+COUNT(Results!E54:E244)+COUNT(Results!E246:E459)+COUNT(Results!E461:E671)+COUNT(Results!E673:E931)+COUNT(Results!E933:E1172)+COUNT(Results!E1174:E1381)</f>
        <v>1368</v>
      </c>
    </row>
    <row r="132" customFormat="false" ht="15" hidden="false" customHeight="true" outlineLevel="0" collapsed="false">
      <c r="A132" s="27" t="s">
        <v>1122</v>
      </c>
      <c r="B132" s="29" t="n">
        <f aca="false">COUNTIF(Results!F3:F52,"W")+COUNTIF(Results!F54:F244,"W")+COUNTIF(Results!F246:F459,"W")+COUNTIF(Results!F461:F671,"W")+COUNTIF(Results!F673:F931,"W")+COUNTIF(Results!F933:F1172,"W")+COUNTIF(Results!F1174:F1381,"W")</f>
        <v>632</v>
      </c>
    </row>
    <row r="133" customFormat="false" ht="15" hidden="false" customHeight="true" outlineLevel="0" collapsed="false">
      <c r="A133" s="27" t="s">
        <v>1123</v>
      </c>
      <c r="B133" s="30" t="n">
        <f aca="false">COUNTIF(Results!F3:F52,"L")+COUNTIF(Results!F54:F244,"L")+COUNTIF(Results!F246:F459,"L")+COUNTIF(Results!F461:F671,"L")+COUNTIF(Results!F673:F931,"L")+COUNTIF(Results!F933:F1172,"L")+COUNTIF(Results!F1174:F1381,"L")</f>
        <v>732</v>
      </c>
    </row>
    <row r="134" customFormat="false" ht="15" hidden="false" customHeight="true" outlineLevel="0" collapsed="false">
      <c r="A134" s="27" t="s">
        <v>1124</v>
      </c>
      <c r="B134" s="28" t="n">
        <f aca="false">COUNTIF(Results!F3:F52,"P")+COUNTIF(Results!F54:F244,"P")+COUNTIF(Results!F246:F459,"P")+COUNTIF(Results!F461:F671,"P")+COUNTIF(Results!F673:F931,"P")+COUNTIF(Results!F933:F1172,"P")+COUNTIF(Results!F1174:F1381,"P")</f>
        <v>4</v>
      </c>
    </row>
    <row r="135" customFormat="false" ht="15" hidden="false" customHeight="true" outlineLevel="0" collapsed="false">
      <c r="A135" s="27" t="s">
        <v>1125</v>
      </c>
      <c r="B135" s="31" t="n">
        <f aca="false">IFERROR((COUNTIF(Results!F3:F52,"W")+COUNTIF(Results!F54:F244,"W")+COUNTIF(Results!F246:F459,"W")+COUNTIF(Results!F461:F671,"W")+COUNTIF(Results!F673:F931,"W")+COUNTIF(Results!F933:F1172,"W")+COUNTIF(Results!F1174:F1381,"W"))/(COUNT(Results!E3:E52)+COUNT(Results!E54:E244)+COUNT(Results!E246:E459)+COUNT(Results!E461:E671)+COUNT(Results!E673:E931)+COUNT(Results!E933:E1172)+COUNT(Results!E1174:E1381)),0)</f>
        <v>0.461988304093567</v>
      </c>
    </row>
    <row r="136" customFormat="false" ht="15" hidden="false" customHeight="true" outlineLevel="0" collapsed="false">
      <c r="A136" s="27" t="s">
        <v>1126</v>
      </c>
      <c r="B136" s="32" t="n">
        <f aca="false">SUM(Results!C3:C52)+SUM(Results!C54:C244)+SUM(Results!C246:C459)+SUM(Results!C461:C671)+SUM(Results!C673:C931)+SUM(Results!C933:C1172)+SUM(Results!C1174:C1381)</f>
        <v>32857.9</v>
      </c>
    </row>
    <row r="137" customFormat="false" ht="15" hidden="false" customHeight="true" outlineLevel="0" collapsed="false">
      <c r="A137" s="27" t="s">
        <v>1127</v>
      </c>
      <c r="B137" s="32" t="n">
        <f aca="false">SUM(Results!D3:D52)+SUM(Results!D54:D244)+SUM(Results!D246:D459)+SUM(Results!D461:D671)+SUM(Results!D673:D931)+SUM(Results!D933:D1172)+SUM(Results!D1174:D1381)</f>
        <v>35571.66</v>
      </c>
    </row>
    <row r="138" customFormat="false" ht="15" hidden="false" customHeight="true" outlineLevel="0" collapsed="false">
      <c r="A138" s="27" t="s">
        <v>1128</v>
      </c>
      <c r="B138" s="33" t="n">
        <f aca="false">SUM(Results!E3:E52)+SUM(Results!E54:E244)+SUM(Results!E246:E459)+SUM(Results!E461:E671)+SUM(Results!E673:E931)+SUM(Results!E933:E1172)+SUM(Results!E1174:E1381)</f>
        <v>2841.98</v>
      </c>
    </row>
    <row r="139" customFormat="false" ht="15" hidden="false" customHeight="true" outlineLevel="0" collapsed="false">
      <c r="A139" s="27" t="s">
        <v>1129</v>
      </c>
      <c r="B139" s="34" t="n">
        <f aca="false">IFERROR((SUM(Results!E3:E52)+SUM(Results!E54:E244)+SUM(Results!E246:E459)+SUM(Results!E461:E671)+SUM(Results!E673:E931)+SUM(Results!E933:E1172)+SUM(Results!E1174:E1381))/(SUM(Results!C3:C52)+SUM(Results!C54:C244)+SUM(Results!C246:C459)+SUM(Results!C461:C671)+SUM(Results!C673:C931)+SUM(Results!C933:C1172)+SUM(Results!C1174:C1381)),0)</f>
        <v>0.0864930503775348</v>
      </c>
    </row>
    <row r="140" customFormat="false" ht="15" hidden="false" customHeight="true" outlineLevel="0" collapsed="false">
      <c r="A140" s="27" t="s">
        <v>1132</v>
      </c>
      <c r="B140" s="36" t="n">
        <f aca="false">MAX(MAX(Results!E3:E52),MAX(Results!E54:E244),MAX(Results!E246:E459),MAX(Results!E461:E671),MAX(Results!E673:E931),MAX(Results!E933:E1172),MAX(Results!E1174:E1381))</f>
        <v>157.9</v>
      </c>
    </row>
    <row r="141" customFormat="false" ht="15" hidden="false" customHeight="true" outlineLevel="0" collapsed="false">
      <c r="A141" s="27" t="s">
        <v>1134</v>
      </c>
      <c r="B141" s="38" t="n">
        <f aca="false">MIN(MIN(Results!E3:E52),MIN(Results!E54:E244),MIN(Results!E246:E459),MIN(Results!E461:E671),MIN(Results!E673:E931),MIN(Results!E933:E1172),MIN(Results!E1174:E1381))</f>
        <v>-67.5</v>
      </c>
    </row>
    <row r="142" customFormat="false" ht="126.75" hidden="false" customHeight="true" outlineLevel="0" collapsed="false">
      <c r="A142" s="41" t="s">
        <v>1152</v>
      </c>
      <c r="B142" s="42" t="s">
        <v>1153</v>
      </c>
    </row>
  </sheetData>
  <mergeCells count="9">
    <mergeCell ref="A1:C1"/>
    <mergeCell ref="A3:C3"/>
    <mergeCell ref="A21:C21"/>
    <mergeCell ref="A39:C39"/>
    <mergeCell ref="A57:C57"/>
    <mergeCell ref="A75:C75"/>
    <mergeCell ref="A93:C93"/>
    <mergeCell ref="A112:C112"/>
    <mergeCell ref="A130:C1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7"/>
    <col collapsed="false" customWidth="true" hidden="false" outlineLevel="0" max="3" min="3" style="1" width="11"/>
    <col collapsed="false" customWidth="true" hidden="false" outlineLevel="0" max="4" min="4" style="1" width="12"/>
    <col collapsed="false" customWidth="true" hidden="false" outlineLevel="0" max="5" min="5" style="1" width="9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18" hidden="false" customHeight="true" outlineLevel="0" collapsed="false">
      <c r="A1" s="163" t="s">
        <v>1691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</v>
      </c>
      <c r="B2" s="164" t="s">
        <v>1224</v>
      </c>
      <c r="C2" s="164" t="s">
        <v>1227</v>
      </c>
      <c r="D2" s="164" t="s">
        <v>1569</v>
      </c>
      <c r="E2" s="164" t="s">
        <v>1129</v>
      </c>
      <c r="F2" s="164" t="s">
        <v>1570</v>
      </c>
      <c r="G2" s="164" t="s">
        <v>1571</v>
      </c>
    </row>
    <row r="3" customFormat="false" ht="15" hidden="false" customHeight="true" outlineLevel="0" collapsed="false">
      <c r="A3" s="60" t="n">
        <v>45224</v>
      </c>
      <c r="B3" s="1" t="n">
        <v>12</v>
      </c>
      <c r="C3" s="165" t="n">
        <v>21</v>
      </c>
      <c r="D3" s="38" t="n">
        <v>-7.5</v>
      </c>
      <c r="E3" s="166" t="n">
        <f aca="false">IF(C3=0,"",D3/C3)</f>
        <v>-0.357142857142857</v>
      </c>
      <c r="F3" s="38" t="n">
        <v>-7.5</v>
      </c>
      <c r="G3" s="165" t="n">
        <v>957.91</v>
      </c>
    </row>
    <row r="4" customFormat="false" ht="15" hidden="false" customHeight="true" outlineLevel="0" collapsed="false">
      <c r="A4" s="60" t="n">
        <v>45225</v>
      </c>
      <c r="B4" s="1" t="n">
        <v>30</v>
      </c>
      <c r="C4" s="165" t="n">
        <v>54.5</v>
      </c>
      <c r="D4" s="38" t="n">
        <v>-7.55</v>
      </c>
      <c r="E4" s="166" t="n">
        <f aca="false">IF(C4=0,"",D4/C4)</f>
        <v>-0.138532110091743</v>
      </c>
      <c r="F4" s="38" t="n">
        <v>-15.05</v>
      </c>
      <c r="G4" s="165" t="n">
        <v>950.36</v>
      </c>
    </row>
    <row r="5" customFormat="false" ht="15" hidden="false" customHeight="true" outlineLevel="0" collapsed="false">
      <c r="A5" s="60" t="n">
        <v>45226</v>
      </c>
      <c r="B5" s="1" t="n">
        <v>9</v>
      </c>
      <c r="C5" s="165" t="n">
        <v>15.5</v>
      </c>
      <c r="D5" s="36" t="n">
        <v>2.74</v>
      </c>
      <c r="E5" s="166" t="n">
        <f aca="false">IF(C5=0,"",D5/C5)</f>
        <v>0.176774193548387</v>
      </c>
      <c r="F5" s="38" t="n">
        <v>-12.31</v>
      </c>
      <c r="G5" s="165" t="n">
        <v>953.1</v>
      </c>
    </row>
    <row r="6" customFormat="false" ht="15" hidden="false" customHeight="true" outlineLevel="0" collapsed="false">
      <c r="A6" s="60" t="n">
        <v>45227</v>
      </c>
      <c r="B6" s="1" t="n">
        <v>26</v>
      </c>
      <c r="C6" s="165" t="n">
        <v>42.5</v>
      </c>
      <c r="D6" s="36" t="n">
        <v>48.18</v>
      </c>
      <c r="E6" s="166" t="n">
        <f aca="false">IF(C6=0,"",D6/C6)</f>
        <v>1.13364705882353</v>
      </c>
      <c r="F6" s="36" t="n">
        <v>35.87</v>
      </c>
      <c r="G6" s="165" t="n">
        <v>1001.28</v>
      </c>
    </row>
    <row r="7" customFormat="false" ht="15" hidden="false" customHeight="true" outlineLevel="0" collapsed="false">
      <c r="A7" s="60" t="n">
        <v>45228</v>
      </c>
      <c r="B7" s="1" t="n">
        <v>18</v>
      </c>
      <c r="C7" s="165" t="n">
        <v>31</v>
      </c>
      <c r="D7" s="38" t="n">
        <v>-25.6</v>
      </c>
      <c r="E7" s="166" t="n">
        <f aca="false">IF(C7=0,"",D7/C7)</f>
        <v>-0.825806451612903</v>
      </c>
      <c r="F7" s="36" t="n">
        <v>10.27</v>
      </c>
      <c r="G7" s="165" t="n">
        <v>975.68</v>
      </c>
    </row>
    <row r="8" customFormat="false" ht="15" hidden="false" customHeight="true" outlineLevel="0" collapsed="false">
      <c r="A8" s="60" t="n">
        <v>45229</v>
      </c>
      <c r="B8" s="1" t="n">
        <v>18</v>
      </c>
      <c r="C8" s="165" t="n">
        <v>33</v>
      </c>
      <c r="D8" s="38" t="n">
        <v>-8.18</v>
      </c>
      <c r="E8" s="166" t="n">
        <f aca="false">IF(C8=0,"",D8/C8)</f>
        <v>-0.247878787878788</v>
      </c>
      <c r="F8" s="36" t="n">
        <v>2.09</v>
      </c>
      <c r="G8" s="165" t="n">
        <v>967.5</v>
      </c>
    </row>
    <row r="9" customFormat="false" ht="15" hidden="false" customHeight="true" outlineLevel="0" collapsed="false">
      <c r="A9" s="60" t="n">
        <v>45230</v>
      </c>
      <c r="B9" s="1" t="n">
        <v>27</v>
      </c>
      <c r="C9" s="165" t="n">
        <v>50.5</v>
      </c>
      <c r="D9" s="36" t="n">
        <v>36.07</v>
      </c>
      <c r="E9" s="166" t="n">
        <f aca="false">IF(C9=0,"",D9/C9)</f>
        <v>0.714257425742574</v>
      </c>
      <c r="F9" s="36" t="n">
        <v>38.16</v>
      </c>
      <c r="G9" s="165" t="n">
        <v>1003.57</v>
      </c>
    </row>
    <row r="10" customFormat="false" ht="15" hidden="false" customHeight="true" outlineLevel="0" collapsed="false">
      <c r="A10" s="63" t="s">
        <v>1692</v>
      </c>
      <c r="B10" s="63" t="n">
        <f aca="false">SUM(B3:B9)</f>
        <v>140</v>
      </c>
      <c r="C10" s="167" t="n">
        <f aca="false">SUM(C3:C9)</f>
        <v>248</v>
      </c>
      <c r="D10" s="141" t="n">
        <v>38.16</v>
      </c>
      <c r="E10" s="168" t="n">
        <f aca="false">IF(C10=0,"",D10/C10)</f>
        <v>0.153870967741935</v>
      </c>
      <c r="F10" s="141" t="n">
        <v>38.16</v>
      </c>
      <c r="G10" s="167" t="n">
        <v>1003.57</v>
      </c>
    </row>
    <row r="11" customFormat="false" ht="15" hidden="false" customHeight="true" outlineLevel="0" collapsed="false">
      <c r="A11" s="60" t="n">
        <v>45231</v>
      </c>
      <c r="B11" s="1" t="n">
        <v>11</v>
      </c>
      <c r="C11" s="165" t="n">
        <v>21.5</v>
      </c>
      <c r="D11" s="36" t="n">
        <v>3.4</v>
      </c>
      <c r="E11" s="166" t="n">
        <f aca="false">IF(C11=0,"",D11/C11)</f>
        <v>0.158139534883721</v>
      </c>
      <c r="F11" s="36" t="n">
        <v>41.56</v>
      </c>
      <c r="G11" s="165" t="n">
        <v>1006.97</v>
      </c>
    </row>
    <row r="12" customFormat="false" ht="15" hidden="false" customHeight="true" outlineLevel="0" collapsed="false">
      <c r="A12" s="60" t="n">
        <v>45232</v>
      </c>
      <c r="B12" s="1" t="n">
        <v>27</v>
      </c>
      <c r="C12" s="165" t="n">
        <v>49</v>
      </c>
      <c r="D12" s="36" t="n">
        <v>70.37</v>
      </c>
      <c r="E12" s="166" t="n">
        <f aca="false">IF(C12=0,"",D12/C12)</f>
        <v>1.43612244897959</v>
      </c>
      <c r="F12" s="36" t="n">
        <v>111.93</v>
      </c>
      <c r="G12" s="165" t="n">
        <v>1077.34</v>
      </c>
    </row>
    <row r="13" customFormat="false" ht="15" hidden="false" customHeight="true" outlineLevel="0" collapsed="false">
      <c r="A13" s="60" t="n">
        <v>45233</v>
      </c>
      <c r="B13" s="1" t="n">
        <v>16</v>
      </c>
      <c r="C13" s="165" t="n">
        <v>27.5</v>
      </c>
      <c r="D13" s="36" t="n">
        <v>16.57</v>
      </c>
      <c r="E13" s="166" t="n">
        <f aca="false">IF(C13=0,"",D13/C13)</f>
        <v>0.602545454545455</v>
      </c>
      <c r="F13" s="36" t="n">
        <v>128.5</v>
      </c>
      <c r="G13" s="165" t="n">
        <v>1093.91</v>
      </c>
    </row>
    <row r="14" customFormat="false" ht="15" hidden="false" customHeight="true" outlineLevel="0" collapsed="false">
      <c r="A14" s="60" t="n">
        <v>45234</v>
      </c>
      <c r="B14" s="1" t="n">
        <v>21</v>
      </c>
      <c r="C14" s="165" t="n">
        <v>38</v>
      </c>
      <c r="D14" s="36" t="n">
        <v>7.29</v>
      </c>
      <c r="E14" s="166" t="n">
        <f aca="false">IF(C14=0,"",D14/C14)</f>
        <v>0.191842105263158</v>
      </c>
      <c r="F14" s="36" t="n">
        <v>135.79</v>
      </c>
      <c r="G14" s="165" t="n">
        <v>1101.2</v>
      </c>
    </row>
    <row r="15" customFormat="false" ht="15" hidden="false" customHeight="true" outlineLevel="0" collapsed="false">
      <c r="A15" s="60" t="n">
        <v>45235</v>
      </c>
      <c r="B15" s="1" t="n">
        <v>22</v>
      </c>
      <c r="C15" s="165" t="n">
        <v>44</v>
      </c>
      <c r="D15" s="38" t="n">
        <v>-18.9</v>
      </c>
      <c r="E15" s="166" t="n">
        <f aca="false">IF(C15=0,"",D15/C15)</f>
        <v>-0.429545454545455</v>
      </c>
      <c r="F15" s="36" t="n">
        <v>116.89</v>
      </c>
      <c r="G15" s="165" t="n">
        <v>1082.3</v>
      </c>
    </row>
    <row r="16" customFormat="false" ht="15" hidden="false" customHeight="true" outlineLevel="0" collapsed="false">
      <c r="A16" s="60" t="n">
        <v>45236</v>
      </c>
      <c r="B16" s="1" t="n">
        <v>18</v>
      </c>
      <c r="C16" s="165" t="n">
        <v>32</v>
      </c>
      <c r="D16" s="38" t="n">
        <v>-15.92</v>
      </c>
      <c r="E16" s="166" t="n">
        <f aca="false">IF(C16=0,"",D16/C16)</f>
        <v>-0.4975</v>
      </c>
      <c r="F16" s="36" t="n">
        <v>100.97</v>
      </c>
      <c r="G16" s="165" t="n">
        <v>1066.38</v>
      </c>
    </row>
    <row r="17" customFormat="false" ht="15" hidden="false" customHeight="true" outlineLevel="0" collapsed="false">
      <c r="A17" s="60" t="n">
        <v>45237</v>
      </c>
      <c r="B17" s="1" t="n">
        <v>29</v>
      </c>
      <c r="C17" s="165" t="n">
        <v>56</v>
      </c>
      <c r="D17" s="36" t="n">
        <v>22.6</v>
      </c>
      <c r="E17" s="166" t="n">
        <f aca="false">IF(C17=0,"",D17/C17)</f>
        <v>0.403571428571429</v>
      </c>
      <c r="F17" s="36" t="n">
        <v>123.57</v>
      </c>
      <c r="G17" s="165" t="n">
        <v>1088.98</v>
      </c>
    </row>
    <row r="18" customFormat="false" ht="15" hidden="false" customHeight="true" outlineLevel="0" collapsed="false">
      <c r="A18" s="60" t="n">
        <v>45238</v>
      </c>
      <c r="B18" s="1" t="n">
        <v>0</v>
      </c>
      <c r="C18" s="165" t="n">
        <v>0</v>
      </c>
      <c r="D18" s="35" t="n">
        <v>0</v>
      </c>
      <c r="E18" s="166" t="str">
        <f aca="false">IF(C18=0,"",D18/C18)</f>
        <v/>
      </c>
      <c r="F18" s="36" t="n">
        <v>123.57</v>
      </c>
      <c r="G18" s="165" t="n">
        <v>1088.98</v>
      </c>
    </row>
    <row r="19" customFormat="false" ht="15" hidden="false" customHeight="true" outlineLevel="0" collapsed="false">
      <c r="A19" s="60" t="n">
        <v>45239</v>
      </c>
      <c r="B19" s="1" t="n">
        <v>31</v>
      </c>
      <c r="C19" s="165" t="n">
        <v>65.25</v>
      </c>
      <c r="D19" s="38" t="n">
        <v>-9.27</v>
      </c>
      <c r="E19" s="166" t="n">
        <f aca="false">IF(C19=0,"",D19/C19)</f>
        <v>-0.142068965517241</v>
      </c>
      <c r="F19" s="36" t="n">
        <v>114.3</v>
      </c>
      <c r="G19" s="165" t="n">
        <v>1079.71</v>
      </c>
    </row>
    <row r="20" customFormat="false" ht="15" hidden="false" customHeight="true" outlineLevel="0" collapsed="false">
      <c r="A20" s="60" t="n">
        <v>45240</v>
      </c>
      <c r="B20" s="1" t="n">
        <v>7</v>
      </c>
      <c r="C20" s="165" t="n">
        <v>14</v>
      </c>
      <c r="D20" s="38" t="n">
        <v>-14</v>
      </c>
      <c r="E20" s="166" t="n">
        <f aca="false">IF(C20=0,"",D20/C20)</f>
        <v>-1</v>
      </c>
      <c r="F20" s="36" t="n">
        <v>100.3</v>
      </c>
      <c r="G20" s="165" t="n">
        <v>1065.71</v>
      </c>
    </row>
    <row r="21" customFormat="false" ht="15" hidden="false" customHeight="true" outlineLevel="0" collapsed="false">
      <c r="A21" s="60" t="n">
        <v>45241</v>
      </c>
      <c r="B21" s="1" t="n">
        <v>24</v>
      </c>
      <c r="C21" s="165" t="n">
        <v>46</v>
      </c>
      <c r="D21" s="38" t="n">
        <v>-42.35</v>
      </c>
      <c r="E21" s="166" t="n">
        <f aca="false">IF(C21=0,"",D21/C21)</f>
        <v>-0.920652173913044</v>
      </c>
      <c r="F21" s="36" t="n">
        <v>57.95</v>
      </c>
      <c r="G21" s="165" t="n">
        <v>1023.36</v>
      </c>
    </row>
    <row r="22" customFormat="false" ht="15" hidden="false" customHeight="true" outlineLevel="0" collapsed="false">
      <c r="A22" s="60" t="n">
        <v>45242</v>
      </c>
      <c r="B22" s="1" t="n">
        <v>14</v>
      </c>
      <c r="C22" s="165" t="n">
        <v>23</v>
      </c>
      <c r="D22" s="38" t="n">
        <v>-10.04</v>
      </c>
      <c r="E22" s="166" t="n">
        <f aca="false">IF(C22=0,"",D22/C22)</f>
        <v>-0.436521739130435</v>
      </c>
      <c r="F22" s="36" t="n">
        <v>47.91</v>
      </c>
      <c r="G22" s="165" t="n">
        <v>1013.32</v>
      </c>
    </row>
    <row r="23" customFormat="false" ht="15" hidden="false" customHeight="true" outlineLevel="0" collapsed="false">
      <c r="A23" s="60" t="n">
        <v>45243</v>
      </c>
      <c r="B23" s="1" t="n">
        <v>26</v>
      </c>
      <c r="C23" s="165" t="n">
        <v>50.5</v>
      </c>
      <c r="D23" s="38" t="n">
        <v>-39.7</v>
      </c>
      <c r="E23" s="166" t="n">
        <f aca="false">IF(C23=0,"",D23/C23)</f>
        <v>-0.786138613861386</v>
      </c>
      <c r="F23" s="36" t="n">
        <v>8.21</v>
      </c>
      <c r="G23" s="165" t="n">
        <v>973.62</v>
      </c>
    </row>
    <row r="24" customFormat="false" ht="15" hidden="false" customHeight="true" outlineLevel="0" collapsed="false">
      <c r="A24" s="60" t="n">
        <v>45244</v>
      </c>
      <c r="B24" s="1" t="n">
        <v>16</v>
      </c>
      <c r="C24" s="165" t="n">
        <v>28.5</v>
      </c>
      <c r="D24" s="36" t="n">
        <v>5.54</v>
      </c>
      <c r="E24" s="166" t="n">
        <f aca="false">IF(C24=0,"",D24/C24)</f>
        <v>0.194385964912281</v>
      </c>
      <c r="F24" s="36" t="n">
        <v>13.75</v>
      </c>
      <c r="G24" s="165" t="n">
        <v>979.16</v>
      </c>
    </row>
    <row r="25" customFormat="false" ht="15" hidden="false" customHeight="true" outlineLevel="0" collapsed="false">
      <c r="A25" s="60" t="n">
        <v>45245</v>
      </c>
      <c r="B25" s="1" t="n">
        <v>25</v>
      </c>
      <c r="C25" s="165" t="n">
        <v>47</v>
      </c>
      <c r="D25" s="38" t="n">
        <v>-17.41</v>
      </c>
      <c r="E25" s="166" t="n">
        <f aca="false">IF(C25=0,"",D25/C25)</f>
        <v>-0.370425531914894</v>
      </c>
      <c r="F25" s="38" t="n">
        <v>-3.66</v>
      </c>
      <c r="G25" s="165" t="n">
        <v>961.75</v>
      </c>
    </row>
    <row r="26" customFormat="false" ht="15" hidden="false" customHeight="true" outlineLevel="0" collapsed="false">
      <c r="A26" s="60" t="n">
        <v>45246</v>
      </c>
      <c r="B26" s="1" t="n">
        <v>22</v>
      </c>
      <c r="C26" s="165" t="n">
        <v>39.5</v>
      </c>
      <c r="D26" s="38" t="n">
        <v>-9.05</v>
      </c>
      <c r="E26" s="166" t="n">
        <f aca="false">IF(C26=0,"",D26/C26)</f>
        <v>-0.229113924050633</v>
      </c>
      <c r="F26" s="38" t="n">
        <v>-12.71</v>
      </c>
      <c r="G26" s="165" t="n">
        <v>952.7</v>
      </c>
    </row>
    <row r="27" customFormat="false" ht="15" hidden="false" customHeight="true" outlineLevel="0" collapsed="false">
      <c r="A27" s="60" t="n">
        <v>45247</v>
      </c>
      <c r="B27" s="1" t="n">
        <v>9</v>
      </c>
      <c r="C27" s="165" t="n">
        <v>14</v>
      </c>
      <c r="D27" s="38" t="n">
        <v>-8.6</v>
      </c>
      <c r="E27" s="166" t="n">
        <f aca="false">IF(C27=0,"",D27/C27)</f>
        <v>-0.614285714285714</v>
      </c>
      <c r="F27" s="38" t="n">
        <v>-21.31</v>
      </c>
      <c r="G27" s="165" t="n">
        <v>944.1</v>
      </c>
    </row>
    <row r="28" customFormat="false" ht="15" hidden="false" customHeight="true" outlineLevel="0" collapsed="false">
      <c r="A28" s="60" t="n">
        <v>45248</v>
      </c>
      <c r="B28" s="1" t="n">
        <v>28</v>
      </c>
      <c r="C28" s="165" t="n">
        <v>52.5</v>
      </c>
      <c r="D28" s="38" t="n">
        <v>-8.4</v>
      </c>
      <c r="E28" s="166" t="n">
        <f aca="false">IF(C28=0,"",D28/C28)</f>
        <v>-0.16</v>
      </c>
      <c r="F28" s="38" t="n">
        <v>-29.71</v>
      </c>
      <c r="G28" s="165" t="n">
        <v>935.7</v>
      </c>
    </row>
    <row r="29" customFormat="false" ht="15" hidden="false" customHeight="true" outlineLevel="0" collapsed="false">
      <c r="A29" s="60" t="n">
        <v>45249</v>
      </c>
      <c r="B29" s="1" t="n">
        <v>19</v>
      </c>
      <c r="C29" s="165" t="n">
        <v>36</v>
      </c>
      <c r="D29" s="36" t="n">
        <v>13.63</v>
      </c>
      <c r="E29" s="166" t="n">
        <f aca="false">IF(C29=0,"",D29/C29)</f>
        <v>0.378611111111111</v>
      </c>
      <c r="F29" s="38" t="n">
        <v>-16.08</v>
      </c>
      <c r="G29" s="165" t="n">
        <v>949.33</v>
      </c>
    </row>
    <row r="30" customFormat="false" ht="15" hidden="false" customHeight="true" outlineLevel="0" collapsed="false">
      <c r="A30" s="60" t="n">
        <v>45250</v>
      </c>
      <c r="B30" s="1" t="n">
        <v>23</v>
      </c>
      <c r="C30" s="165" t="n">
        <v>46</v>
      </c>
      <c r="D30" s="36" t="n">
        <v>0.69</v>
      </c>
      <c r="E30" s="166" t="n">
        <f aca="false">IF(C30=0,"",D30/C30)</f>
        <v>0.015</v>
      </c>
      <c r="F30" s="38" t="n">
        <v>-15.39</v>
      </c>
      <c r="G30" s="165" t="n">
        <v>950.02</v>
      </c>
    </row>
    <row r="31" customFormat="false" ht="15" hidden="false" customHeight="true" outlineLevel="0" collapsed="false">
      <c r="A31" s="60" t="n">
        <v>45251</v>
      </c>
      <c r="B31" s="1" t="n">
        <v>22</v>
      </c>
      <c r="C31" s="165" t="n">
        <v>41</v>
      </c>
      <c r="D31" s="36" t="n">
        <v>0.19</v>
      </c>
      <c r="E31" s="166" t="n">
        <f aca="false">IF(C31=0,"",D31/C31)</f>
        <v>0.00463414634146341</v>
      </c>
      <c r="F31" s="38" t="n">
        <v>-15.2</v>
      </c>
      <c r="G31" s="165" t="n">
        <v>950.21</v>
      </c>
    </row>
    <row r="32" customFormat="false" ht="15" hidden="false" customHeight="true" outlineLevel="0" collapsed="false">
      <c r="A32" s="60" t="n">
        <v>45252</v>
      </c>
      <c r="B32" s="1" t="n">
        <v>19</v>
      </c>
      <c r="C32" s="165" t="n">
        <v>37.5</v>
      </c>
      <c r="D32" s="38" t="n">
        <v>-16.84</v>
      </c>
      <c r="E32" s="166" t="n">
        <f aca="false">IF(C32=0,"",D32/C32)</f>
        <v>-0.449066666666667</v>
      </c>
      <c r="F32" s="38" t="n">
        <v>-32.04</v>
      </c>
      <c r="G32" s="165" t="n">
        <v>933.37</v>
      </c>
    </row>
    <row r="33" customFormat="false" ht="15" hidden="false" customHeight="true" outlineLevel="0" collapsed="false">
      <c r="A33" s="60" t="n">
        <v>45253</v>
      </c>
      <c r="B33" s="1" t="n">
        <v>29</v>
      </c>
      <c r="C33" s="165" t="n">
        <v>57</v>
      </c>
      <c r="D33" s="38" t="n">
        <v>-2.37</v>
      </c>
      <c r="E33" s="166" t="n">
        <f aca="false">IF(C33=0,"",D33/C33)</f>
        <v>-0.0415789473684211</v>
      </c>
      <c r="F33" s="38" t="n">
        <v>-34.41</v>
      </c>
      <c r="G33" s="165" t="n">
        <v>931</v>
      </c>
    </row>
    <row r="34" customFormat="false" ht="15" hidden="false" customHeight="true" outlineLevel="0" collapsed="false">
      <c r="A34" s="60" t="n">
        <v>45254</v>
      </c>
      <c r="B34" s="1" t="n">
        <v>0</v>
      </c>
      <c r="C34" s="165" t="n">
        <v>0</v>
      </c>
      <c r="D34" s="35" t="n">
        <v>0</v>
      </c>
      <c r="E34" s="166" t="str">
        <f aca="false">IF(C34=0,"",D34/C34)</f>
        <v/>
      </c>
      <c r="F34" s="38" t="n">
        <v>-34.41</v>
      </c>
      <c r="G34" s="165" t="n">
        <v>931</v>
      </c>
    </row>
    <row r="35" customFormat="false" ht="15" hidden="false" customHeight="true" outlineLevel="0" collapsed="false">
      <c r="A35" s="60" t="n">
        <v>45255</v>
      </c>
      <c r="B35" s="1" t="n">
        <v>25</v>
      </c>
      <c r="C35" s="165" t="n">
        <v>48.9</v>
      </c>
      <c r="D35" s="38" t="n">
        <v>-13.8</v>
      </c>
      <c r="E35" s="166" t="n">
        <f aca="false">IF(C35=0,"",D35/C35)</f>
        <v>-0.282208588957055</v>
      </c>
      <c r="F35" s="38" t="n">
        <v>-48.21</v>
      </c>
      <c r="G35" s="165" t="n">
        <v>917.2</v>
      </c>
    </row>
    <row r="36" customFormat="false" ht="15" hidden="false" customHeight="true" outlineLevel="0" collapsed="false">
      <c r="A36" s="60" t="n">
        <v>45256</v>
      </c>
      <c r="B36" s="1" t="n">
        <v>14</v>
      </c>
      <c r="C36" s="165" t="n">
        <v>32</v>
      </c>
      <c r="D36" s="38" t="n">
        <v>-19.19</v>
      </c>
      <c r="E36" s="166" t="n">
        <f aca="false">IF(C36=0,"",D36/C36)</f>
        <v>-0.5996875</v>
      </c>
      <c r="F36" s="38" t="n">
        <v>-67.4</v>
      </c>
      <c r="G36" s="165" t="n">
        <v>898.01</v>
      </c>
    </row>
    <row r="37" customFormat="false" ht="15" hidden="false" customHeight="true" outlineLevel="0" collapsed="false">
      <c r="A37" s="60" t="n">
        <v>45257</v>
      </c>
      <c r="B37" s="1" t="n">
        <v>19</v>
      </c>
      <c r="C37" s="165" t="n">
        <v>34</v>
      </c>
      <c r="D37" s="38" t="n">
        <v>-11.42</v>
      </c>
      <c r="E37" s="166" t="n">
        <f aca="false">IF(C37=0,"",D37/C37)</f>
        <v>-0.335882352941176</v>
      </c>
      <c r="F37" s="38" t="n">
        <v>-78.82</v>
      </c>
      <c r="G37" s="165" t="n">
        <v>886.59</v>
      </c>
    </row>
    <row r="38" customFormat="false" ht="15" hidden="false" customHeight="true" outlineLevel="0" collapsed="false">
      <c r="A38" s="60" t="n">
        <v>45258</v>
      </c>
      <c r="B38" s="1" t="n">
        <v>16</v>
      </c>
      <c r="C38" s="165" t="n">
        <v>28.76</v>
      </c>
      <c r="D38" s="36" t="n">
        <v>0.73</v>
      </c>
      <c r="E38" s="166" t="n">
        <f aca="false">IF(C38=0,"",D38/C38)</f>
        <v>0.0253824756606398</v>
      </c>
      <c r="F38" s="38" t="n">
        <v>-78.09</v>
      </c>
      <c r="G38" s="165" t="n">
        <v>887.32</v>
      </c>
    </row>
    <row r="39" customFormat="false" ht="15" hidden="false" customHeight="true" outlineLevel="0" collapsed="false">
      <c r="A39" s="60" t="n">
        <v>45259</v>
      </c>
      <c r="B39" s="1" t="n">
        <v>20</v>
      </c>
      <c r="C39" s="165" t="n">
        <v>38</v>
      </c>
      <c r="D39" s="38" t="n">
        <v>-10.62</v>
      </c>
      <c r="E39" s="166" t="n">
        <f aca="false">IF(C39=0,"",D39/C39)</f>
        <v>-0.279473684210526</v>
      </c>
      <c r="F39" s="38" t="n">
        <v>-88.71</v>
      </c>
      <c r="G39" s="165" t="n">
        <v>876.7</v>
      </c>
    </row>
    <row r="40" customFormat="false" ht="15" hidden="false" customHeight="true" outlineLevel="0" collapsed="false">
      <c r="A40" s="60" t="n">
        <v>45260</v>
      </c>
      <c r="B40" s="1" t="n">
        <v>20</v>
      </c>
      <c r="C40" s="165" t="n">
        <v>39</v>
      </c>
      <c r="D40" s="38" t="n">
        <v>-18.68</v>
      </c>
      <c r="E40" s="166" t="n">
        <f aca="false">IF(C40=0,"",D40/C40)</f>
        <v>-0.478974358974359</v>
      </c>
      <c r="F40" s="38" t="n">
        <v>-107.39</v>
      </c>
      <c r="G40" s="165" t="n">
        <v>858.02</v>
      </c>
    </row>
    <row r="41" customFormat="false" ht="15" hidden="false" customHeight="true" outlineLevel="0" collapsed="false">
      <c r="A41" s="63" t="s">
        <v>1693</v>
      </c>
      <c r="B41" s="63" t="n">
        <f aca="false">SUM(B11:B40)</f>
        <v>572</v>
      </c>
      <c r="C41" s="167" t="n">
        <f aca="false">SUM(C11:C40)</f>
        <v>1086.41</v>
      </c>
      <c r="D41" s="144" t="n">
        <v>-145.55</v>
      </c>
      <c r="E41" s="168" t="n">
        <f aca="false">IF(C41=0,"",D41/C41)</f>
        <v>-0.133973361806316</v>
      </c>
      <c r="F41" s="144" t="n">
        <v>-107.39</v>
      </c>
      <c r="G41" s="167" t="n">
        <v>858.02</v>
      </c>
    </row>
    <row r="42" customFormat="false" ht="15" hidden="false" customHeight="true" outlineLevel="0" collapsed="false">
      <c r="A42" s="60" t="n">
        <v>45261</v>
      </c>
      <c r="B42" s="1" t="n">
        <v>28</v>
      </c>
      <c r="C42" s="165" t="n">
        <v>49.5</v>
      </c>
      <c r="D42" s="38" t="n">
        <v>-15.9</v>
      </c>
      <c r="E42" s="166" t="n">
        <f aca="false">IF(C42=0,"",D42/C42)</f>
        <v>-0.321212121212121</v>
      </c>
      <c r="F42" s="38" t="n">
        <v>-123.29</v>
      </c>
      <c r="G42" s="165" t="n">
        <v>842.12</v>
      </c>
    </row>
    <row r="43" customFormat="false" ht="15" hidden="false" customHeight="true" outlineLevel="0" collapsed="false">
      <c r="A43" s="60" t="n">
        <v>45262</v>
      </c>
      <c r="B43" s="1" t="n">
        <v>19</v>
      </c>
      <c r="C43" s="165" t="n">
        <v>35</v>
      </c>
      <c r="D43" s="38" t="n">
        <v>-10.78</v>
      </c>
      <c r="E43" s="166" t="n">
        <f aca="false">IF(C43=0,"",D43/C43)</f>
        <v>-0.308</v>
      </c>
      <c r="F43" s="38" t="n">
        <v>-134.07</v>
      </c>
      <c r="G43" s="165" t="n">
        <v>831.34</v>
      </c>
    </row>
    <row r="44" customFormat="false" ht="15" hidden="false" customHeight="true" outlineLevel="0" collapsed="false">
      <c r="A44" s="60" t="n">
        <v>45263</v>
      </c>
      <c r="B44" s="1" t="n">
        <v>30</v>
      </c>
      <c r="C44" s="165" t="n">
        <v>55.5</v>
      </c>
      <c r="D44" s="36" t="n">
        <v>45.38</v>
      </c>
      <c r="E44" s="166" t="n">
        <f aca="false">IF(C44=0,"",D44/C44)</f>
        <v>0.817657657657658</v>
      </c>
      <c r="F44" s="38" t="n">
        <v>-88.69</v>
      </c>
      <c r="G44" s="165" t="n">
        <v>876.72</v>
      </c>
    </row>
    <row r="45" customFormat="false" ht="15" hidden="false" customHeight="true" outlineLevel="0" collapsed="false">
      <c r="A45" s="60" t="n">
        <v>45264</v>
      </c>
      <c r="B45" s="1" t="n">
        <v>0</v>
      </c>
      <c r="C45" s="165" t="n">
        <v>0</v>
      </c>
      <c r="D45" s="35" t="n">
        <v>0</v>
      </c>
      <c r="E45" s="166" t="str">
        <f aca="false">IF(C45=0,"",D45/C45)</f>
        <v/>
      </c>
      <c r="F45" s="38" t="n">
        <v>-88.69</v>
      </c>
      <c r="G45" s="165" t="n">
        <v>876.72</v>
      </c>
    </row>
    <row r="46" customFormat="false" ht="15" hidden="false" customHeight="true" outlineLevel="0" collapsed="false">
      <c r="A46" s="60" t="n">
        <v>45265</v>
      </c>
      <c r="B46" s="1" t="n">
        <v>14</v>
      </c>
      <c r="C46" s="165" t="n">
        <v>21.5</v>
      </c>
      <c r="D46" s="38" t="n">
        <v>-0.07</v>
      </c>
      <c r="E46" s="166" t="n">
        <f aca="false">IF(C46=0,"",D46/C46)</f>
        <v>-0.00325581395348837</v>
      </c>
      <c r="F46" s="38" t="n">
        <v>-88.76</v>
      </c>
      <c r="G46" s="165" t="n">
        <v>876.65</v>
      </c>
    </row>
    <row r="47" customFormat="false" ht="15" hidden="false" customHeight="true" outlineLevel="0" collapsed="false">
      <c r="A47" s="60" t="n">
        <v>45266</v>
      </c>
      <c r="B47" s="1" t="n">
        <v>6</v>
      </c>
      <c r="C47" s="165" t="n">
        <v>14</v>
      </c>
      <c r="D47" s="38" t="n">
        <v>-3</v>
      </c>
      <c r="E47" s="166" t="n">
        <f aca="false">IF(C47=0,"",D47/C47)</f>
        <v>-0.214285714285714</v>
      </c>
      <c r="F47" s="38" t="n">
        <v>-91.76</v>
      </c>
      <c r="G47" s="165" t="n">
        <v>873.65</v>
      </c>
    </row>
    <row r="48" customFormat="false" ht="15" hidden="false" customHeight="true" outlineLevel="0" collapsed="false">
      <c r="A48" s="60" t="n">
        <v>45267</v>
      </c>
      <c r="B48" s="1" t="n">
        <v>26</v>
      </c>
      <c r="C48" s="165" t="n">
        <v>48.5</v>
      </c>
      <c r="D48" s="36" t="n">
        <v>41.63</v>
      </c>
      <c r="E48" s="166" t="n">
        <f aca="false">IF(C48=0,"",D48/C48)</f>
        <v>0.858350515463918</v>
      </c>
      <c r="F48" s="38" t="n">
        <v>-50.13</v>
      </c>
      <c r="G48" s="165" t="n">
        <v>915.28</v>
      </c>
    </row>
    <row r="49" customFormat="false" ht="15" hidden="false" customHeight="true" outlineLevel="0" collapsed="false">
      <c r="A49" s="60" t="n">
        <v>45268</v>
      </c>
      <c r="B49" s="1" t="n">
        <v>9</v>
      </c>
      <c r="C49" s="165" t="n">
        <v>16.5</v>
      </c>
      <c r="D49" s="38" t="n">
        <v>-10.92</v>
      </c>
      <c r="E49" s="166" t="n">
        <f aca="false">IF(C49=0,"",D49/C49)</f>
        <v>-0.661818181818182</v>
      </c>
      <c r="F49" s="38" t="n">
        <v>-61.05</v>
      </c>
      <c r="G49" s="165" t="n">
        <v>904.36</v>
      </c>
    </row>
    <row r="50" customFormat="false" ht="15" hidden="false" customHeight="true" outlineLevel="0" collapsed="false">
      <c r="A50" s="60" t="n">
        <v>45269</v>
      </c>
      <c r="B50" s="1" t="n">
        <v>31</v>
      </c>
      <c r="C50" s="165" t="n">
        <v>59.5</v>
      </c>
      <c r="D50" s="38" t="n">
        <v>-16.6</v>
      </c>
      <c r="E50" s="166" t="n">
        <f aca="false">IF(C50=0,"",D50/C50)</f>
        <v>-0.278991596638655</v>
      </c>
      <c r="F50" s="38" t="n">
        <v>-77.65</v>
      </c>
      <c r="G50" s="165" t="n">
        <v>887.76</v>
      </c>
    </row>
    <row r="51" customFormat="false" ht="15" hidden="false" customHeight="true" outlineLevel="0" collapsed="false">
      <c r="A51" s="60" t="n">
        <v>45270</v>
      </c>
      <c r="B51" s="1" t="n">
        <v>6</v>
      </c>
      <c r="C51" s="165" t="n">
        <v>12.5</v>
      </c>
      <c r="D51" s="38" t="n">
        <v>-12.5</v>
      </c>
      <c r="E51" s="166" t="n">
        <f aca="false">IF(C51=0,"",D51/C51)</f>
        <v>-1</v>
      </c>
      <c r="F51" s="38" t="n">
        <v>-90.15</v>
      </c>
      <c r="G51" s="165" t="n">
        <v>875.26</v>
      </c>
    </row>
    <row r="52" customFormat="false" ht="15" hidden="false" customHeight="true" outlineLevel="0" collapsed="false">
      <c r="A52" s="60" t="n">
        <v>45271</v>
      </c>
      <c r="B52" s="1" t="n">
        <v>0</v>
      </c>
      <c r="C52" s="165" t="n">
        <v>0</v>
      </c>
      <c r="D52" s="35" t="n">
        <v>0</v>
      </c>
      <c r="E52" s="166" t="str">
        <f aca="false">IF(C52=0,"",D52/C52)</f>
        <v/>
      </c>
      <c r="F52" s="38" t="n">
        <v>-90.15</v>
      </c>
      <c r="G52" s="165" t="n">
        <v>875.26</v>
      </c>
    </row>
    <row r="53" customFormat="false" ht="15" hidden="false" customHeight="true" outlineLevel="0" collapsed="false">
      <c r="A53" s="60" t="n">
        <v>45272</v>
      </c>
      <c r="B53" s="1" t="n">
        <v>28</v>
      </c>
      <c r="C53" s="165" t="n">
        <v>54.5</v>
      </c>
      <c r="D53" s="36" t="n">
        <v>5.06</v>
      </c>
      <c r="E53" s="166" t="n">
        <f aca="false">IF(C53=0,"",D53/C53)</f>
        <v>0.0928440366972477</v>
      </c>
      <c r="F53" s="38" t="n">
        <v>-85.09</v>
      </c>
      <c r="G53" s="165" t="n">
        <v>880.32</v>
      </c>
    </row>
    <row r="54" customFormat="false" ht="15" hidden="false" customHeight="true" outlineLevel="0" collapsed="false">
      <c r="A54" s="60" t="n">
        <v>45273</v>
      </c>
      <c r="B54" s="1" t="n">
        <v>17</v>
      </c>
      <c r="C54" s="165" t="n">
        <v>32</v>
      </c>
      <c r="D54" s="38" t="n">
        <v>-1.9</v>
      </c>
      <c r="E54" s="166" t="n">
        <f aca="false">IF(C54=0,"",D54/C54)</f>
        <v>-0.059375</v>
      </c>
      <c r="F54" s="38" t="n">
        <v>-86.99</v>
      </c>
      <c r="G54" s="165" t="n">
        <v>878.42</v>
      </c>
    </row>
    <row r="55" customFormat="false" ht="15" hidden="false" customHeight="true" outlineLevel="0" collapsed="false">
      <c r="A55" s="60" t="n">
        <v>45274</v>
      </c>
      <c r="B55" s="1" t="n">
        <v>23</v>
      </c>
      <c r="C55" s="165" t="n">
        <v>42</v>
      </c>
      <c r="D55" s="38" t="n">
        <v>-36.6</v>
      </c>
      <c r="E55" s="166" t="n">
        <f aca="false">IF(C55=0,"",D55/C55)</f>
        <v>-0.871428571428571</v>
      </c>
      <c r="F55" s="38" t="n">
        <v>-123.59</v>
      </c>
      <c r="G55" s="165" t="n">
        <v>841.82</v>
      </c>
    </row>
    <row r="56" customFormat="false" ht="15" hidden="false" customHeight="true" outlineLevel="0" collapsed="false">
      <c r="A56" s="60" t="n">
        <v>45275</v>
      </c>
      <c r="B56" s="1" t="n">
        <v>20</v>
      </c>
      <c r="C56" s="165" t="n">
        <v>38</v>
      </c>
      <c r="D56" s="38" t="n">
        <v>-16.66</v>
      </c>
      <c r="E56" s="166" t="n">
        <f aca="false">IF(C56=0,"",D56/C56)</f>
        <v>-0.438421052631579</v>
      </c>
      <c r="F56" s="38" t="n">
        <v>-140.25</v>
      </c>
      <c r="G56" s="165" t="n">
        <v>825.16</v>
      </c>
    </row>
    <row r="57" customFormat="false" ht="15" hidden="false" customHeight="true" outlineLevel="0" collapsed="false">
      <c r="A57" s="60" t="n">
        <v>45276</v>
      </c>
      <c r="B57" s="1" t="n">
        <v>22</v>
      </c>
      <c r="C57" s="165" t="n">
        <v>40</v>
      </c>
      <c r="D57" s="38" t="n">
        <v>-34.78</v>
      </c>
      <c r="E57" s="166" t="n">
        <f aca="false">IF(C57=0,"",D57/C57)</f>
        <v>-0.8695</v>
      </c>
      <c r="F57" s="38" t="n">
        <v>-175.03</v>
      </c>
      <c r="G57" s="165" t="n">
        <v>790.38</v>
      </c>
    </row>
    <row r="58" customFormat="false" ht="15" hidden="false" customHeight="true" outlineLevel="0" collapsed="false">
      <c r="A58" s="60" t="n">
        <v>45277</v>
      </c>
      <c r="B58" s="1" t="n">
        <v>25</v>
      </c>
      <c r="C58" s="165" t="n">
        <v>47</v>
      </c>
      <c r="D58" s="36" t="n">
        <v>11.8</v>
      </c>
      <c r="E58" s="166" t="n">
        <f aca="false">IF(C58=0,"",D58/C58)</f>
        <v>0.251063829787234</v>
      </c>
      <c r="F58" s="38" t="n">
        <v>-163.23</v>
      </c>
      <c r="G58" s="165" t="n">
        <v>802.18</v>
      </c>
    </row>
    <row r="59" customFormat="false" ht="15" hidden="false" customHeight="true" outlineLevel="0" collapsed="false">
      <c r="A59" s="60" t="n">
        <v>45278</v>
      </c>
      <c r="B59" s="1" t="n">
        <v>16</v>
      </c>
      <c r="C59" s="165" t="n">
        <v>29</v>
      </c>
      <c r="D59" s="38" t="n">
        <v>-16.11</v>
      </c>
      <c r="E59" s="166" t="n">
        <f aca="false">IF(C59=0,"",D59/C59)</f>
        <v>-0.55551724137931</v>
      </c>
      <c r="F59" s="38" t="n">
        <v>-179.34</v>
      </c>
      <c r="G59" s="165" t="n">
        <v>786.07</v>
      </c>
    </row>
    <row r="60" customFormat="false" ht="15" hidden="false" customHeight="true" outlineLevel="0" collapsed="false">
      <c r="A60" s="60" t="n">
        <v>45279</v>
      </c>
      <c r="B60" s="1" t="n">
        <v>24</v>
      </c>
      <c r="C60" s="165" t="n">
        <v>51.2</v>
      </c>
      <c r="D60" s="36" t="n">
        <v>7.9</v>
      </c>
      <c r="E60" s="166" t="n">
        <f aca="false">IF(C60=0,"",D60/C60)</f>
        <v>0.154296875</v>
      </c>
      <c r="F60" s="38" t="n">
        <v>-171.44</v>
      </c>
      <c r="G60" s="165" t="n">
        <v>793.97</v>
      </c>
    </row>
    <row r="61" customFormat="false" ht="15" hidden="false" customHeight="true" outlineLevel="0" collapsed="false">
      <c r="A61" s="60" t="n">
        <v>45280</v>
      </c>
      <c r="B61" s="1" t="n">
        <v>16</v>
      </c>
      <c r="C61" s="165" t="n">
        <v>30</v>
      </c>
      <c r="D61" s="36" t="n">
        <v>33.81</v>
      </c>
      <c r="E61" s="166" t="n">
        <f aca="false">IF(C61=0,"",D61/C61)</f>
        <v>1.127</v>
      </c>
      <c r="F61" s="38" t="n">
        <v>-137.63</v>
      </c>
      <c r="G61" s="165" t="n">
        <v>827.78</v>
      </c>
    </row>
    <row r="62" customFormat="false" ht="15" hidden="false" customHeight="true" outlineLevel="0" collapsed="false">
      <c r="A62" s="60" t="n">
        <v>45281</v>
      </c>
      <c r="B62" s="1" t="n">
        <v>25</v>
      </c>
      <c r="C62" s="165" t="n">
        <v>49</v>
      </c>
      <c r="D62" s="36" t="n">
        <v>52.75</v>
      </c>
      <c r="E62" s="166" t="n">
        <f aca="false">IF(C62=0,"",D62/C62)</f>
        <v>1.0765306122449</v>
      </c>
      <c r="F62" s="38" t="n">
        <v>-84.88</v>
      </c>
      <c r="G62" s="165" t="n">
        <v>880.53</v>
      </c>
    </row>
    <row r="63" customFormat="false" ht="15" hidden="false" customHeight="true" outlineLevel="0" collapsed="false">
      <c r="A63" s="60" t="n">
        <v>45282</v>
      </c>
      <c r="B63" s="1" t="n">
        <v>19</v>
      </c>
      <c r="C63" s="165" t="n">
        <v>37</v>
      </c>
      <c r="D63" s="38" t="n">
        <v>-30.7</v>
      </c>
      <c r="E63" s="166" t="n">
        <f aca="false">IF(C63=0,"",D63/C63)</f>
        <v>-0.82972972972973</v>
      </c>
      <c r="F63" s="38" t="n">
        <v>-115.58</v>
      </c>
      <c r="G63" s="165" t="n">
        <v>849.83</v>
      </c>
    </row>
    <row r="64" customFormat="false" ht="15" hidden="false" customHeight="true" outlineLevel="0" collapsed="false">
      <c r="A64" s="60" t="n">
        <v>45283</v>
      </c>
      <c r="B64" s="1" t="n">
        <v>11</v>
      </c>
      <c r="C64" s="165" t="n">
        <v>25</v>
      </c>
      <c r="D64" s="36" t="n">
        <v>0.17</v>
      </c>
      <c r="E64" s="166" t="n">
        <f aca="false">IF(C64=0,"",D64/C64)</f>
        <v>0.0068</v>
      </c>
      <c r="F64" s="38" t="n">
        <v>-115.41</v>
      </c>
      <c r="G64" s="165" t="n">
        <v>850</v>
      </c>
    </row>
    <row r="65" customFormat="false" ht="15" hidden="false" customHeight="true" outlineLevel="0" collapsed="false">
      <c r="A65" s="60" t="n">
        <v>45284</v>
      </c>
      <c r="B65" s="1" t="n">
        <v>27</v>
      </c>
      <c r="C65" s="165" t="n">
        <v>53</v>
      </c>
      <c r="D65" s="36" t="n">
        <v>157.9</v>
      </c>
      <c r="E65" s="166" t="n">
        <f aca="false">IF(C65=0,"",D65/C65)</f>
        <v>2.97924528301887</v>
      </c>
      <c r="F65" s="36" t="n">
        <v>42.49</v>
      </c>
      <c r="G65" s="165" t="n">
        <v>1007.9</v>
      </c>
    </row>
    <row r="66" customFormat="false" ht="15" hidden="false" customHeight="true" outlineLevel="0" collapsed="false">
      <c r="A66" s="60" t="n">
        <v>45285</v>
      </c>
      <c r="B66" s="1" t="n">
        <v>0</v>
      </c>
      <c r="C66" s="165" t="n">
        <v>0</v>
      </c>
      <c r="D66" s="35" t="n">
        <v>0</v>
      </c>
      <c r="E66" s="166" t="str">
        <f aca="false">IF(C66=0,"",D66/C66)</f>
        <v/>
      </c>
      <c r="F66" s="36" t="n">
        <v>42.49</v>
      </c>
      <c r="G66" s="165" t="n">
        <v>1007.9</v>
      </c>
    </row>
    <row r="67" customFormat="false" ht="15" hidden="false" customHeight="true" outlineLevel="0" collapsed="false">
      <c r="A67" s="60" t="n">
        <v>45286</v>
      </c>
      <c r="B67" s="1" t="n">
        <v>17</v>
      </c>
      <c r="C67" s="165" t="n">
        <v>30</v>
      </c>
      <c r="D67" s="36" t="n">
        <v>104.48</v>
      </c>
      <c r="E67" s="166" t="n">
        <f aca="false">IF(C67=0,"",D67/C67)</f>
        <v>3.48266666666667</v>
      </c>
      <c r="F67" s="36" t="n">
        <v>146.97</v>
      </c>
      <c r="G67" s="165" t="n">
        <v>1112.38</v>
      </c>
    </row>
    <row r="68" customFormat="false" ht="15" hidden="false" customHeight="true" outlineLevel="0" collapsed="false">
      <c r="A68" s="60" t="n">
        <v>45287</v>
      </c>
      <c r="B68" s="1" t="n">
        <v>23</v>
      </c>
      <c r="C68" s="165" t="n">
        <v>45.5</v>
      </c>
      <c r="D68" s="36" t="n">
        <v>19.33</v>
      </c>
      <c r="E68" s="166" t="n">
        <f aca="false">IF(C68=0,"",D68/C68)</f>
        <v>0.424835164835165</v>
      </c>
      <c r="F68" s="36" t="n">
        <v>166.3</v>
      </c>
      <c r="G68" s="165" t="n">
        <v>1131.71</v>
      </c>
    </row>
    <row r="69" customFormat="false" ht="15" hidden="false" customHeight="true" outlineLevel="0" collapsed="false">
      <c r="A69" s="60" t="n">
        <v>45288</v>
      </c>
      <c r="B69" s="1" t="n">
        <v>17</v>
      </c>
      <c r="C69" s="165" t="n">
        <v>33</v>
      </c>
      <c r="D69" s="36" t="n">
        <v>40.3</v>
      </c>
      <c r="E69" s="166" t="n">
        <f aca="false">IF(C69=0,"",D69/C69)</f>
        <v>1.22121212121212</v>
      </c>
      <c r="F69" s="36" t="n">
        <v>206.6</v>
      </c>
      <c r="G69" s="165" t="n">
        <v>1172.01</v>
      </c>
    </row>
    <row r="70" customFormat="false" ht="15" hidden="false" customHeight="true" outlineLevel="0" collapsed="false">
      <c r="A70" s="60" t="n">
        <v>45289</v>
      </c>
      <c r="B70" s="1" t="n">
        <v>20</v>
      </c>
      <c r="C70" s="165" t="n">
        <v>35.5</v>
      </c>
      <c r="D70" s="36" t="n">
        <v>125</v>
      </c>
      <c r="E70" s="166" t="n">
        <f aca="false">IF(C70=0,"",D70/C70)</f>
        <v>3.52112676056338</v>
      </c>
      <c r="F70" s="36" t="n">
        <v>331.6</v>
      </c>
      <c r="G70" s="165" t="n">
        <v>1297.01</v>
      </c>
    </row>
    <row r="71" customFormat="false" ht="15" hidden="false" customHeight="true" outlineLevel="0" collapsed="false">
      <c r="A71" s="60" t="n">
        <v>45290</v>
      </c>
      <c r="B71" s="1" t="n">
        <v>21</v>
      </c>
      <c r="C71" s="165" t="n">
        <v>35.5</v>
      </c>
      <c r="D71" s="36" t="n">
        <v>102.4</v>
      </c>
      <c r="E71" s="166" t="n">
        <f aca="false">IF(C71=0,"",D71/C71)</f>
        <v>2.88450704225352</v>
      </c>
      <c r="F71" s="36" t="n">
        <v>434</v>
      </c>
      <c r="G71" s="165" t="n">
        <v>1399.41</v>
      </c>
    </row>
    <row r="72" customFormat="false" ht="15" hidden="false" customHeight="true" outlineLevel="0" collapsed="false">
      <c r="A72" s="60" t="n">
        <v>45291</v>
      </c>
      <c r="B72" s="1" t="n">
        <v>15</v>
      </c>
      <c r="C72" s="165" t="n">
        <v>29</v>
      </c>
      <c r="D72" s="38" t="n">
        <v>-26</v>
      </c>
      <c r="E72" s="166" t="n">
        <f aca="false">IF(C72=0,"",D72/C72)</f>
        <v>-0.896551724137931</v>
      </c>
      <c r="F72" s="36" t="n">
        <v>408</v>
      </c>
      <c r="G72" s="165" t="n">
        <v>1373.41</v>
      </c>
    </row>
    <row r="73" customFormat="false" ht="15" hidden="false" customHeight="true" outlineLevel="0" collapsed="false">
      <c r="A73" s="63" t="s">
        <v>1694</v>
      </c>
      <c r="B73" s="63" t="n">
        <f aca="false">SUM(B42:B72)</f>
        <v>555</v>
      </c>
      <c r="C73" s="167" t="n">
        <f aca="false">SUM(C42:C72)</f>
        <v>1048.7</v>
      </c>
      <c r="D73" s="141" t="n">
        <v>515.39</v>
      </c>
      <c r="E73" s="168" t="n">
        <f aca="false">IF(C73=0,"",D73/C73)</f>
        <v>0.491456088490512</v>
      </c>
      <c r="F73" s="141" t="n">
        <v>408</v>
      </c>
      <c r="G73" s="167" t="n">
        <v>1373.41</v>
      </c>
    </row>
    <row r="74" customFormat="false" ht="15" hidden="false" customHeight="true" outlineLevel="0" collapsed="false">
      <c r="A74" s="60" t="n">
        <v>45292</v>
      </c>
      <c r="B74" s="1" t="n">
        <v>19</v>
      </c>
      <c r="C74" s="165" t="n">
        <v>36</v>
      </c>
      <c r="D74" s="36" t="n">
        <v>8.68</v>
      </c>
      <c r="E74" s="166" t="n">
        <f aca="false">IF(C74=0,"",D74/C74)</f>
        <v>0.241111111111111</v>
      </c>
      <c r="F74" s="36" t="n">
        <v>416.68</v>
      </c>
      <c r="G74" s="165" t="n">
        <v>1382.09</v>
      </c>
    </row>
    <row r="75" customFormat="false" ht="15" hidden="false" customHeight="true" outlineLevel="0" collapsed="false">
      <c r="A75" s="60" t="n">
        <v>45293</v>
      </c>
      <c r="B75" s="1" t="n">
        <v>22</v>
      </c>
      <c r="C75" s="165" t="n">
        <v>42</v>
      </c>
      <c r="D75" s="36" t="n">
        <v>10.29</v>
      </c>
      <c r="E75" s="166" t="n">
        <f aca="false">IF(C75=0,"",D75/C75)</f>
        <v>0.245</v>
      </c>
      <c r="F75" s="36" t="n">
        <v>426.97</v>
      </c>
      <c r="G75" s="165" t="n">
        <v>1392.38</v>
      </c>
    </row>
    <row r="76" customFormat="false" ht="15" hidden="false" customHeight="true" outlineLevel="0" collapsed="false">
      <c r="A76" s="60" t="n">
        <v>45294</v>
      </c>
      <c r="B76" s="1" t="n">
        <v>18</v>
      </c>
      <c r="C76" s="165" t="n">
        <v>36</v>
      </c>
      <c r="D76" s="38" t="n">
        <v>-23.46</v>
      </c>
      <c r="E76" s="166" t="n">
        <f aca="false">IF(C76=0,"",D76/C76)</f>
        <v>-0.651666666666667</v>
      </c>
      <c r="F76" s="36" t="n">
        <v>403.51</v>
      </c>
      <c r="G76" s="165" t="n">
        <v>1368.92</v>
      </c>
    </row>
    <row r="77" customFormat="false" ht="15" hidden="false" customHeight="true" outlineLevel="0" collapsed="false">
      <c r="A77" s="60" t="n">
        <v>45295</v>
      </c>
      <c r="B77" s="1" t="n">
        <v>26</v>
      </c>
      <c r="C77" s="165" t="n">
        <v>51</v>
      </c>
      <c r="D77" s="36" t="n">
        <v>29.88</v>
      </c>
      <c r="E77" s="166" t="n">
        <f aca="false">IF(C77=0,"",D77/C77)</f>
        <v>0.585882352941176</v>
      </c>
      <c r="F77" s="36" t="n">
        <v>433.39</v>
      </c>
      <c r="G77" s="165" t="n">
        <v>1398.8</v>
      </c>
    </row>
    <row r="78" customFormat="false" ht="15" hidden="false" customHeight="true" outlineLevel="0" collapsed="false">
      <c r="A78" s="60" t="n">
        <v>45296</v>
      </c>
      <c r="B78" s="1" t="n">
        <v>9</v>
      </c>
      <c r="C78" s="165" t="n">
        <v>17</v>
      </c>
      <c r="D78" s="36" t="n">
        <v>4.06</v>
      </c>
      <c r="E78" s="166" t="n">
        <f aca="false">IF(C78=0,"",D78/C78)</f>
        <v>0.238823529411765</v>
      </c>
      <c r="F78" s="36" t="n">
        <v>437.45</v>
      </c>
      <c r="G78" s="165" t="n">
        <v>1402.86</v>
      </c>
    </row>
    <row r="79" customFormat="false" ht="15" hidden="false" customHeight="true" outlineLevel="0" collapsed="false">
      <c r="A79" s="60" t="n">
        <v>45297</v>
      </c>
      <c r="B79" s="1" t="n">
        <v>31</v>
      </c>
      <c r="C79" s="165" t="n">
        <v>58</v>
      </c>
      <c r="D79" s="38" t="n">
        <v>-6.5</v>
      </c>
      <c r="E79" s="166" t="n">
        <f aca="false">IF(C79=0,"",D79/C79)</f>
        <v>-0.112068965517241</v>
      </c>
      <c r="F79" s="36" t="n">
        <v>430.95</v>
      </c>
      <c r="G79" s="165" t="n">
        <v>1396.36</v>
      </c>
    </row>
    <row r="80" customFormat="false" ht="15" hidden="false" customHeight="true" outlineLevel="0" collapsed="false">
      <c r="A80" s="60" t="n">
        <v>45298</v>
      </c>
      <c r="B80" s="1" t="n">
        <v>16</v>
      </c>
      <c r="C80" s="165" t="n">
        <v>30</v>
      </c>
      <c r="D80" s="38" t="n">
        <v>-4.32</v>
      </c>
      <c r="E80" s="166" t="n">
        <f aca="false">IF(C80=0,"",D80/C80)</f>
        <v>-0.144</v>
      </c>
      <c r="F80" s="36" t="n">
        <v>426.63</v>
      </c>
      <c r="G80" s="165" t="n">
        <v>1392.04</v>
      </c>
    </row>
    <row r="81" customFormat="false" ht="15" hidden="false" customHeight="true" outlineLevel="0" collapsed="false">
      <c r="A81" s="60" t="n">
        <v>45299</v>
      </c>
      <c r="B81" s="1" t="n">
        <v>20</v>
      </c>
      <c r="C81" s="165" t="n">
        <v>42</v>
      </c>
      <c r="D81" s="38" t="n">
        <v>-20.3</v>
      </c>
      <c r="E81" s="166" t="n">
        <f aca="false">IF(C81=0,"",D81/C81)</f>
        <v>-0.483333333333333</v>
      </c>
      <c r="F81" s="36" t="n">
        <v>406.33</v>
      </c>
      <c r="G81" s="165" t="n">
        <v>1371.74</v>
      </c>
    </row>
    <row r="82" customFormat="false" ht="15" hidden="false" customHeight="true" outlineLevel="0" collapsed="false">
      <c r="A82" s="60" t="n">
        <v>45300</v>
      </c>
      <c r="B82" s="1" t="n">
        <v>19</v>
      </c>
      <c r="C82" s="165" t="n">
        <v>36</v>
      </c>
      <c r="D82" s="38" t="n">
        <v>-12.28</v>
      </c>
      <c r="E82" s="166" t="n">
        <f aca="false">IF(C82=0,"",D82/C82)</f>
        <v>-0.341111111111111</v>
      </c>
      <c r="F82" s="36" t="n">
        <v>394.05</v>
      </c>
      <c r="G82" s="165" t="n">
        <v>1359.46</v>
      </c>
    </row>
    <row r="83" customFormat="false" ht="15" hidden="false" customHeight="true" outlineLevel="0" collapsed="false">
      <c r="A83" s="60" t="n">
        <v>45301</v>
      </c>
      <c r="B83" s="1" t="n">
        <v>17</v>
      </c>
      <c r="C83" s="165" t="n">
        <v>33</v>
      </c>
      <c r="D83" s="38" t="n">
        <v>-7.26</v>
      </c>
      <c r="E83" s="166" t="n">
        <f aca="false">IF(C83=0,"",D83/C83)</f>
        <v>-0.22</v>
      </c>
      <c r="F83" s="36" t="n">
        <v>386.79</v>
      </c>
      <c r="G83" s="165" t="n">
        <v>1352.2</v>
      </c>
    </row>
    <row r="84" customFormat="false" ht="15" hidden="false" customHeight="true" outlineLevel="0" collapsed="false">
      <c r="A84" s="60" t="n">
        <v>45302</v>
      </c>
      <c r="B84" s="1" t="n">
        <v>25</v>
      </c>
      <c r="C84" s="165" t="n">
        <v>47.5</v>
      </c>
      <c r="D84" s="36" t="n">
        <v>63.64</v>
      </c>
      <c r="E84" s="166" t="n">
        <f aca="false">IF(C84=0,"",D84/C84)</f>
        <v>1.33978947368421</v>
      </c>
      <c r="F84" s="36" t="n">
        <v>450.43</v>
      </c>
      <c r="G84" s="165" t="n">
        <v>1415.84</v>
      </c>
    </row>
    <row r="85" customFormat="false" ht="15" hidden="false" customHeight="true" outlineLevel="0" collapsed="false">
      <c r="A85" s="60" t="n">
        <v>45303</v>
      </c>
      <c r="B85" s="1" t="n">
        <v>17</v>
      </c>
      <c r="C85" s="165" t="n">
        <v>33</v>
      </c>
      <c r="D85" s="38" t="n">
        <v>-6.38</v>
      </c>
      <c r="E85" s="166" t="n">
        <f aca="false">IF(C85=0,"",D85/C85)</f>
        <v>-0.193333333333333</v>
      </c>
      <c r="F85" s="36" t="n">
        <v>444.05</v>
      </c>
      <c r="G85" s="165" t="n">
        <v>1409.46</v>
      </c>
    </row>
    <row r="86" customFormat="false" ht="15" hidden="false" customHeight="true" outlineLevel="0" collapsed="false">
      <c r="A86" s="60" t="n">
        <v>45304</v>
      </c>
      <c r="B86" s="1" t="n">
        <v>25</v>
      </c>
      <c r="C86" s="165" t="n">
        <v>49.5</v>
      </c>
      <c r="D86" s="36" t="n">
        <v>32.7</v>
      </c>
      <c r="E86" s="166" t="n">
        <f aca="false">IF(C86=0,"",D86/C86)</f>
        <v>0.660606060606061</v>
      </c>
      <c r="F86" s="36" t="n">
        <v>476.75</v>
      </c>
      <c r="G86" s="165" t="n">
        <v>1442.16</v>
      </c>
    </row>
    <row r="87" customFormat="false" ht="15" hidden="false" customHeight="true" outlineLevel="0" collapsed="false">
      <c r="A87" s="60" t="n">
        <v>45305</v>
      </c>
      <c r="B87" s="1" t="n">
        <v>19</v>
      </c>
      <c r="C87" s="165" t="n">
        <v>39</v>
      </c>
      <c r="D87" s="36" t="n">
        <v>20.98</v>
      </c>
      <c r="E87" s="166" t="n">
        <f aca="false">IF(C87=0,"",D87/C87)</f>
        <v>0.537948717948718</v>
      </c>
      <c r="F87" s="36" t="n">
        <v>497.73</v>
      </c>
      <c r="G87" s="165" t="n">
        <v>1463.14</v>
      </c>
    </row>
    <row r="88" customFormat="false" ht="15" hidden="false" customHeight="true" outlineLevel="0" collapsed="false">
      <c r="A88" s="60" t="n">
        <v>45306</v>
      </c>
      <c r="B88" s="1" t="n">
        <v>12</v>
      </c>
      <c r="C88" s="165" t="n">
        <v>26</v>
      </c>
      <c r="D88" s="36" t="n">
        <v>7.15</v>
      </c>
      <c r="E88" s="166" t="n">
        <f aca="false">IF(C88=0,"",D88/C88)</f>
        <v>0.275</v>
      </c>
      <c r="F88" s="36" t="n">
        <v>504.88</v>
      </c>
      <c r="G88" s="165" t="n">
        <v>1470.29</v>
      </c>
    </row>
    <row r="89" customFormat="false" ht="15" hidden="false" customHeight="true" outlineLevel="0" collapsed="false">
      <c r="A89" s="60" t="n">
        <v>45307</v>
      </c>
      <c r="B89" s="1" t="n">
        <v>23</v>
      </c>
      <c r="C89" s="165" t="n">
        <v>46</v>
      </c>
      <c r="D89" s="38" t="n">
        <v>-17.25</v>
      </c>
      <c r="E89" s="166" t="n">
        <f aca="false">IF(C89=0,"",D89/C89)</f>
        <v>-0.375</v>
      </c>
      <c r="F89" s="36" t="n">
        <v>487.63</v>
      </c>
      <c r="G89" s="165" t="n">
        <v>1453.04</v>
      </c>
    </row>
    <row r="90" customFormat="false" ht="15" hidden="false" customHeight="true" outlineLevel="0" collapsed="false">
      <c r="A90" s="60" t="n">
        <v>45308</v>
      </c>
      <c r="B90" s="1" t="n">
        <v>14</v>
      </c>
      <c r="C90" s="165" t="n">
        <v>26</v>
      </c>
      <c r="D90" s="38" t="n">
        <v>-8.22</v>
      </c>
      <c r="E90" s="166" t="n">
        <f aca="false">IF(C90=0,"",D90/C90)</f>
        <v>-0.316153846153846</v>
      </c>
      <c r="F90" s="36" t="n">
        <v>479.41</v>
      </c>
      <c r="G90" s="165" t="n">
        <v>1444.82</v>
      </c>
    </row>
    <row r="91" customFormat="false" ht="15" hidden="false" customHeight="true" outlineLevel="0" collapsed="false">
      <c r="A91" s="60" t="n">
        <v>45309</v>
      </c>
      <c r="B91" s="1" t="n">
        <v>23</v>
      </c>
      <c r="C91" s="165" t="n">
        <v>53</v>
      </c>
      <c r="D91" s="36" t="n">
        <v>63.84</v>
      </c>
      <c r="E91" s="166" t="n">
        <f aca="false">IF(C91=0,"",D91/C91)</f>
        <v>1.20452830188679</v>
      </c>
      <c r="F91" s="36" t="n">
        <v>543.25</v>
      </c>
      <c r="G91" s="165" t="n">
        <v>1508.66</v>
      </c>
    </row>
    <row r="92" customFormat="false" ht="15" hidden="false" customHeight="true" outlineLevel="0" collapsed="false">
      <c r="A92" s="60" t="n">
        <v>45310</v>
      </c>
      <c r="B92" s="1" t="n">
        <v>14</v>
      </c>
      <c r="C92" s="165" t="n">
        <v>25</v>
      </c>
      <c r="D92" s="38" t="n">
        <v>-10.51</v>
      </c>
      <c r="E92" s="166" t="n">
        <f aca="false">IF(C92=0,"",D92/C92)</f>
        <v>-0.4204</v>
      </c>
      <c r="F92" s="36" t="n">
        <v>532.74</v>
      </c>
      <c r="G92" s="165" t="n">
        <v>1498.15</v>
      </c>
    </row>
    <row r="93" customFormat="false" ht="15" hidden="false" customHeight="true" outlineLevel="0" collapsed="false">
      <c r="A93" s="60" t="n">
        <v>45311</v>
      </c>
      <c r="B93" s="1" t="n">
        <v>19</v>
      </c>
      <c r="C93" s="165" t="n">
        <v>36</v>
      </c>
      <c r="D93" s="38" t="n">
        <v>-20.85</v>
      </c>
      <c r="E93" s="166" t="n">
        <f aca="false">IF(C93=0,"",D93/C93)</f>
        <v>-0.579166666666667</v>
      </c>
      <c r="F93" s="36" t="n">
        <v>511.89</v>
      </c>
      <c r="G93" s="165" t="n">
        <v>1477.3</v>
      </c>
    </row>
    <row r="94" customFormat="false" ht="15" hidden="false" customHeight="true" outlineLevel="0" collapsed="false">
      <c r="A94" s="60" t="n">
        <v>45312</v>
      </c>
      <c r="B94" s="1" t="n">
        <v>20</v>
      </c>
      <c r="C94" s="165" t="n">
        <v>41</v>
      </c>
      <c r="D94" s="36" t="n">
        <v>7.27</v>
      </c>
      <c r="E94" s="166" t="n">
        <f aca="false">IF(C94=0,"",D94/C94)</f>
        <v>0.177317073170732</v>
      </c>
      <c r="F94" s="36" t="n">
        <v>519.16</v>
      </c>
      <c r="G94" s="165" t="n">
        <v>1484.57</v>
      </c>
    </row>
    <row r="95" customFormat="false" ht="15" hidden="false" customHeight="true" outlineLevel="0" collapsed="false">
      <c r="A95" s="60" t="n">
        <v>45313</v>
      </c>
      <c r="B95" s="1" t="n">
        <v>15</v>
      </c>
      <c r="C95" s="165" t="n">
        <v>34</v>
      </c>
      <c r="D95" s="38" t="n">
        <v>-11.17</v>
      </c>
      <c r="E95" s="166" t="n">
        <f aca="false">IF(C95=0,"",D95/C95)</f>
        <v>-0.328529411764706</v>
      </c>
      <c r="F95" s="36" t="n">
        <v>507.99</v>
      </c>
      <c r="G95" s="165" t="n">
        <v>1473.4</v>
      </c>
    </row>
    <row r="96" customFormat="false" ht="15" hidden="false" customHeight="true" outlineLevel="0" collapsed="false">
      <c r="A96" s="60" t="n">
        <v>45314</v>
      </c>
      <c r="B96" s="1" t="n">
        <v>22</v>
      </c>
      <c r="C96" s="165" t="n">
        <v>46</v>
      </c>
      <c r="D96" s="38" t="n">
        <v>-14.07</v>
      </c>
      <c r="E96" s="166" t="n">
        <f aca="false">IF(C96=0,"",D96/C96)</f>
        <v>-0.305869565217391</v>
      </c>
      <c r="F96" s="36" t="n">
        <v>493.92</v>
      </c>
      <c r="G96" s="165" t="n">
        <v>1459.33</v>
      </c>
    </row>
    <row r="97" customFormat="false" ht="15" hidden="false" customHeight="true" outlineLevel="0" collapsed="false">
      <c r="A97" s="60" t="n">
        <v>45315</v>
      </c>
      <c r="B97" s="1" t="n">
        <v>15</v>
      </c>
      <c r="C97" s="165" t="n">
        <v>31</v>
      </c>
      <c r="D97" s="38" t="n">
        <v>-14.5</v>
      </c>
      <c r="E97" s="166" t="n">
        <f aca="false">IF(C97=0,"",D97/C97)</f>
        <v>-0.467741935483871</v>
      </c>
      <c r="F97" s="36" t="n">
        <v>479.42</v>
      </c>
      <c r="G97" s="165" t="n">
        <v>1444.83</v>
      </c>
    </row>
    <row r="98" customFormat="false" ht="15" hidden="false" customHeight="true" outlineLevel="0" collapsed="false">
      <c r="A98" s="60" t="n">
        <v>45316</v>
      </c>
      <c r="B98" s="1" t="n">
        <v>22</v>
      </c>
      <c r="C98" s="165" t="n">
        <v>45</v>
      </c>
      <c r="D98" s="36" t="n">
        <v>42.93</v>
      </c>
      <c r="E98" s="166" t="n">
        <f aca="false">IF(C98=0,"",D98/C98)</f>
        <v>0.954</v>
      </c>
      <c r="F98" s="36" t="n">
        <v>522.35</v>
      </c>
      <c r="G98" s="165" t="n">
        <v>1487.76</v>
      </c>
    </row>
    <row r="99" customFormat="false" ht="15" hidden="false" customHeight="true" outlineLevel="0" collapsed="false">
      <c r="A99" s="60" t="n">
        <v>45317</v>
      </c>
      <c r="B99" s="1" t="n">
        <v>20</v>
      </c>
      <c r="C99" s="165" t="n">
        <v>42</v>
      </c>
      <c r="D99" s="36" t="n">
        <v>42.84</v>
      </c>
      <c r="E99" s="166" t="n">
        <f aca="false">IF(C99=0,"",D99/C99)</f>
        <v>1.02</v>
      </c>
      <c r="F99" s="36" t="n">
        <v>565.19</v>
      </c>
      <c r="G99" s="165" t="n">
        <v>1530.6</v>
      </c>
    </row>
    <row r="100" customFormat="false" ht="15" hidden="false" customHeight="true" outlineLevel="0" collapsed="false">
      <c r="A100" s="60" t="n">
        <v>45318</v>
      </c>
      <c r="B100" s="1" t="n">
        <v>22</v>
      </c>
      <c r="C100" s="165" t="n">
        <v>42</v>
      </c>
      <c r="D100" s="38" t="n">
        <v>-16.78</v>
      </c>
      <c r="E100" s="166" t="n">
        <f aca="false">IF(C100=0,"",D100/C100)</f>
        <v>-0.39952380952381</v>
      </c>
      <c r="F100" s="36" t="n">
        <v>548.41</v>
      </c>
      <c r="G100" s="165" t="n">
        <v>1513.82</v>
      </c>
    </row>
    <row r="101" customFormat="false" ht="15" hidden="false" customHeight="true" outlineLevel="0" collapsed="false">
      <c r="A101" s="60" t="n">
        <v>45319</v>
      </c>
      <c r="B101" s="1" t="n">
        <v>22</v>
      </c>
      <c r="C101" s="165" t="n">
        <v>45</v>
      </c>
      <c r="D101" s="36" t="n">
        <v>31.56</v>
      </c>
      <c r="E101" s="166" t="n">
        <f aca="false">IF(C101=0,"",D101/C101)</f>
        <v>0.701333333333333</v>
      </c>
      <c r="F101" s="36" t="n">
        <v>579.97</v>
      </c>
      <c r="G101" s="165" t="n">
        <v>1545.38</v>
      </c>
    </row>
    <row r="102" customFormat="false" ht="15" hidden="false" customHeight="true" outlineLevel="0" collapsed="false">
      <c r="A102" s="60" t="n">
        <v>45320</v>
      </c>
      <c r="B102" s="1" t="n">
        <v>16</v>
      </c>
      <c r="C102" s="165" t="n">
        <v>30</v>
      </c>
      <c r="D102" s="36" t="n">
        <v>21.14</v>
      </c>
      <c r="E102" s="166" t="n">
        <f aca="false">IF(C102=0,"",D102/C102)</f>
        <v>0.704666666666667</v>
      </c>
      <c r="F102" s="36" t="n">
        <v>601.11</v>
      </c>
      <c r="G102" s="165" t="n">
        <v>1566.52</v>
      </c>
    </row>
    <row r="103" customFormat="false" ht="15" hidden="false" customHeight="true" outlineLevel="0" collapsed="false">
      <c r="A103" s="60" t="n">
        <v>45321</v>
      </c>
      <c r="B103" s="1" t="n">
        <v>24</v>
      </c>
      <c r="C103" s="165" t="n">
        <v>50</v>
      </c>
      <c r="D103" s="38" t="n">
        <v>-25.71</v>
      </c>
      <c r="E103" s="166" t="n">
        <f aca="false">IF(C103=0,"",D103/C103)</f>
        <v>-0.5142</v>
      </c>
      <c r="F103" s="36" t="n">
        <v>575.4</v>
      </c>
      <c r="G103" s="165" t="n">
        <v>1540.81</v>
      </c>
    </row>
    <row r="104" customFormat="false" ht="15" hidden="false" customHeight="true" outlineLevel="0" collapsed="false">
      <c r="A104" s="60" t="n">
        <v>45322</v>
      </c>
      <c r="B104" s="1" t="n">
        <v>17</v>
      </c>
      <c r="C104" s="165" t="n">
        <v>35</v>
      </c>
      <c r="D104" s="36" t="n">
        <v>8.34</v>
      </c>
      <c r="E104" s="166" t="n">
        <f aca="false">IF(C104=0,"",D104/C104)</f>
        <v>0.238285714285714</v>
      </c>
      <c r="F104" s="36" t="n">
        <v>583.74</v>
      </c>
      <c r="G104" s="165" t="n">
        <v>1549.15</v>
      </c>
    </row>
    <row r="105" customFormat="false" ht="15" hidden="false" customHeight="true" outlineLevel="0" collapsed="false">
      <c r="A105" s="63" t="s">
        <v>1695</v>
      </c>
      <c r="B105" s="63" t="n">
        <f aca="false">SUM(B74:B104)</f>
        <v>603</v>
      </c>
      <c r="C105" s="167" t="n">
        <f aca="false">SUM(C74:C104)</f>
        <v>1203</v>
      </c>
      <c r="D105" s="141" t="n">
        <v>175.74</v>
      </c>
      <c r="E105" s="168" t="n">
        <f aca="false">IF(C105=0,"",D105/C105)</f>
        <v>0.146084788029925</v>
      </c>
      <c r="F105" s="141" t="n">
        <v>583.74</v>
      </c>
      <c r="G105" s="167" t="n">
        <v>1549.15</v>
      </c>
    </row>
    <row r="106" customFormat="false" ht="15" hidden="false" customHeight="true" outlineLevel="0" collapsed="false">
      <c r="A106" s="60" t="n">
        <v>45323</v>
      </c>
      <c r="B106" s="1" t="n">
        <v>19</v>
      </c>
      <c r="C106" s="165" t="n">
        <v>44</v>
      </c>
      <c r="D106" s="38" t="n">
        <v>-27.2</v>
      </c>
      <c r="E106" s="166" t="n">
        <f aca="false">IF(C106=0,"",D106/C106)</f>
        <v>-0.618181818181818</v>
      </c>
      <c r="F106" s="36" t="n">
        <v>556.54</v>
      </c>
      <c r="G106" s="165" t="n">
        <v>1521.95</v>
      </c>
    </row>
    <row r="107" customFormat="false" ht="15" hidden="false" customHeight="true" outlineLevel="0" collapsed="false">
      <c r="A107" s="60" t="n">
        <v>45324</v>
      </c>
      <c r="B107" s="1" t="n">
        <v>14</v>
      </c>
      <c r="C107" s="165" t="n">
        <v>28</v>
      </c>
      <c r="D107" s="36" t="n">
        <v>59.38</v>
      </c>
      <c r="E107" s="166" t="n">
        <f aca="false">IF(C107=0,"",D107/C107)</f>
        <v>2.12071428571429</v>
      </c>
      <c r="F107" s="36" t="n">
        <v>615.92</v>
      </c>
      <c r="G107" s="165" t="n">
        <v>1581.33</v>
      </c>
    </row>
    <row r="108" customFormat="false" ht="15" hidden="false" customHeight="true" outlineLevel="0" collapsed="false">
      <c r="A108" s="60" t="n">
        <v>45325</v>
      </c>
      <c r="B108" s="1" t="n">
        <v>17</v>
      </c>
      <c r="C108" s="165" t="n">
        <v>31</v>
      </c>
      <c r="D108" s="36" t="n">
        <v>59.4</v>
      </c>
      <c r="E108" s="166" t="n">
        <f aca="false">IF(C108=0,"",D108/C108)</f>
        <v>1.91612903225806</v>
      </c>
      <c r="F108" s="36" t="n">
        <v>675.32</v>
      </c>
      <c r="G108" s="165" t="n">
        <v>1640.73</v>
      </c>
    </row>
    <row r="109" customFormat="false" ht="15" hidden="false" customHeight="true" outlineLevel="0" collapsed="false">
      <c r="A109" s="60" t="n">
        <v>45326</v>
      </c>
      <c r="B109" s="1" t="n">
        <v>17</v>
      </c>
      <c r="C109" s="165" t="n">
        <v>40</v>
      </c>
      <c r="D109" s="38" t="n">
        <v>-9.75</v>
      </c>
      <c r="E109" s="166" t="n">
        <f aca="false">IF(C109=0,"",D109/C109)</f>
        <v>-0.24375</v>
      </c>
      <c r="F109" s="36" t="n">
        <v>665.57</v>
      </c>
      <c r="G109" s="165" t="n">
        <v>1630.98</v>
      </c>
    </row>
    <row r="110" customFormat="false" ht="15" hidden="false" customHeight="true" outlineLevel="0" collapsed="false">
      <c r="A110" s="60" t="n">
        <v>45327</v>
      </c>
      <c r="B110" s="1" t="n">
        <v>18</v>
      </c>
      <c r="C110" s="165" t="n">
        <v>43</v>
      </c>
      <c r="D110" s="38" t="n">
        <v>-12.52</v>
      </c>
      <c r="E110" s="166" t="n">
        <f aca="false">IF(C110=0,"",D110/C110)</f>
        <v>-0.291162790697674</v>
      </c>
      <c r="F110" s="36" t="n">
        <v>653.05</v>
      </c>
      <c r="G110" s="165" t="n">
        <v>1618.46</v>
      </c>
    </row>
    <row r="111" customFormat="false" ht="15" hidden="false" customHeight="true" outlineLevel="0" collapsed="false">
      <c r="A111" s="60" t="n">
        <v>45328</v>
      </c>
      <c r="B111" s="1" t="n">
        <v>19</v>
      </c>
      <c r="C111" s="165" t="n">
        <v>41</v>
      </c>
      <c r="D111" s="38" t="n">
        <v>-10.18</v>
      </c>
      <c r="E111" s="166" t="n">
        <f aca="false">IF(C111=0,"",D111/C111)</f>
        <v>-0.248292682926829</v>
      </c>
      <c r="F111" s="36" t="n">
        <v>642.87</v>
      </c>
      <c r="G111" s="165" t="n">
        <v>1608.28</v>
      </c>
    </row>
    <row r="112" customFormat="false" ht="15" hidden="false" customHeight="true" outlineLevel="0" collapsed="false">
      <c r="A112" s="60" t="n">
        <v>45329</v>
      </c>
      <c r="B112" s="1" t="n">
        <v>19</v>
      </c>
      <c r="C112" s="165" t="n">
        <v>40</v>
      </c>
      <c r="D112" s="38" t="n">
        <v>-13.8</v>
      </c>
      <c r="E112" s="166" t="n">
        <f aca="false">IF(C112=0,"",D112/C112)</f>
        <v>-0.345</v>
      </c>
      <c r="F112" s="36" t="n">
        <v>629.07</v>
      </c>
      <c r="G112" s="165" t="n">
        <v>1594.48</v>
      </c>
    </row>
    <row r="113" customFormat="false" ht="15" hidden="false" customHeight="true" outlineLevel="0" collapsed="false">
      <c r="A113" s="60" t="n">
        <v>45330</v>
      </c>
      <c r="B113" s="1" t="n">
        <v>17</v>
      </c>
      <c r="C113" s="165" t="n">
        <v>37</v>
      </c>
      <c r="D113" s="38" t="n">
        <v>-8</v>
      </c>
      <c r="E113" s="166" t="n">
        <f aca="false">IF(C113=0,"",D113/C113)</f>
        <v>-0.216216216216216</v>
      </c>
      <c r="F113" s="36" t="n">
        <v>621.07</v>
      </c>
      <c r="G113" s="165" t="n">
        <v>1586.48</v>
      </c>
    </row>
    <row r="114" customFormat="false" ht="15" hidden="false" customHeight="true" outlineLevel="0" collapsed="false">
      <c r="A114" s="60" t="n">
        <v>45331</v>
      </c>
      <c r="B114" s="1" t="n">
        <v>20</v>
      </c>
      <c r="C114" s="165" t="n">
        <v>48</v>
      </c>
      <c r="D114" s="38" t="n">
        <v>-7.97</v>
      </c>
      <c r="E114" s="166" t="n">
        <f aca="false">IF(C114=0,"",D114/C114)</f>
        <v>-0.166041666666667</v>
      </c>
      <c r="F114" s="36" t="n">
        <v>613.1</v>
      </c>
      <c r="G114" s="165" t="n">
        <v>1578.51</v>
      </c>
    </row>
    <row r="115" customFormat="false" ht="15" hidden="false" customHeight="true" outlineLevel="0" collapsed="false">
      <c r="A115" s="60" t="n">
        <v>45332</v>
      </c>
      <c r="B115" s="1" t="n">
        <v>17</v>
      </c>
      <c r="C115" s="165" t="n">
        <v>38</v>
      </c>
      <c r="D115" s="36" t="n">
        <v>70.69</v>
      </c>
      <c r="E115" s="166" t="n">
        <f aca="false">IF(C115=0,"",D115/C115)</f>
        <v>1.86026315789474</v>
      </c>
      <c r="F115" s="36" t="n">
        <v>683.79</v>
      </c>
      <c r="G115" s="165" t="n">
        <v>1649.2</v>
      </c>
    </row>
    <row r="116" customFormat="false" ht="15" hidden="false" customHeight="true" outlineLevel="0" collapsed="false">
      <c r="A116" s="60" t="n">
        <v>45333</v>
      </c>
      <c r="B116" s="1" t="n">
        <v>20</v>
      </c>
      <c r="C116" s="165" t="n">
        <v>51</v>
      </c>
      <c r="D116" s="38" t="n">
        <v>-5.55</v>
      </c>
      <c r="E116" s="166" t="n">
        <f aca="false">IF(C116=0,"",D116/C116)</f>
        <v>-0.108823529411765</v>
      </c>
      <c r="F116" s="36" t="n">
        <v>678.24</v>
      </c>
      <c r="G116" s="165" t="n">
        <v>1643.65</v>
      </c>
    </row>
    <row r="117" customFormat="false" ht="15" hidden="false" customHeight="true" outlineLevel="0" collapsed="false">
      <c r="A117" s="60" t="n">
        <v>45334</v>
      </c>
      <c r="B117" s="1" t="n">
        <v>9</v>
      </c>
      <c r="C117" s="165" t="n">
        <v>21</v>
      </c>
      <c r="D117" s="36" t="n">
        <v>8.4</v>
      </c>
      <c r="E117" s="166" t="n">
        <f aca="false">IF(C117=0,"",D117/C117)</f>
        <v>0.4</v>
      </c>
      <c r="F117" s="36" t="n">
        <v>686.64</v>
      </c>
      <c r="G117" s="165" t="n">
        <v>1652.05</v>
      </c>
    </row>
    <row r="118" customFormat="false" ht="15" hidden="false" customHeight="true" outlineLevel="0" collapsed="false">
      <c r="A118" s="60" t="n">
        <v>45335</v>
      </c>
      <c r="B118" s="1" t="n">
        <v>22</v>
      </c>
      <c r="C118" s="165" t="n">
        <v>52</v>
      </c>
      <c r="D118" s="38" t="n">
        <v>-22.88</v>
      </c>
      <c r="E118" s="166" t="n">
        <f aca="false">IF(C118=0,"",D118/C118)</f>
        <v>-0.44</v>
      </c>
      <c r="F118" s="36" t="n">
        <v>663.76</v>
      </c>
      <c r="G118" s="165" t="n">
        <v>1629.17</v>
      </c>
    </row>
    <row r="119" customFormat="false" ht="15" hidden="false" customHeight="true" outlineLevel="0" collapsed="false">
      <c r="A119" s="60" t="n">
        <v>45336</v>
      </c>
      <c r="B119" s="1" t="n">
        <v>16</v>
      </c>
      <c r="C119" s="165" t="n">
        <v>37</v>
      </c>
      <c r="D119" s="38" t="n">
        <v>-30.16</v>
      </c>
      <c r="E119" s="166" t="n">
        <f aca="false">IF(C119=0,"",D119/C119)</f>
        <v>-0.815135135135135</v>
      </c>
      <c r="F119" s="36" t="n">
        <v>633.6</v>
      </c>
      <c r="G119" s="165" t="n">
        <v>1599.01</v>
      </c>
    </row>
    <row r="120" customFormat="false" ht="15" hidden="false" customHeight="true" outlineLevel="0" collapsed="false">
      <c r="A120" s="60" t="n">
        <v>45337</v>
      </c>
      <c r="B120" s="1" t="n">
        <v>15</v>
      </c>
      <c r="C120" s="165" t="n">
        <v>37</v>
      </c>
      <c r="D120" s="36" t="n">
        <v>23.25</v>
      </c>
      <c r="E120" s="166" t="n">
        <f aca="false">IF(C120=0,"",D120/C120)</f>
        <v>0.628378378378378</v>
      </c>
      <c r="F120" s="36" t="n">
        <v>656.85</v>
      </c>
      <c r="G120" s="165" t="n">
        <v>1622.26</v>
      </c>
    </row>
    <row r="121" customFormat="false" ht="15" hidden="false" customHeight="true" outlineLevel="0" collapsed="false">
      <c r="A121" s="60" t="n">
        <v>45338</v>
      </c>
      <c r="B121" s="1" t="n">
        <v>10</v>
      </c>
      <c r="C121" s="165" t="n">
        <v>27</v>
      </c>
      <c r="D121" s="38" t="n">
        <v>-18.4</v>
      </c>
      <c r="E121" s="166" t="n">
        <f aca="false">IF(C121=0,"",D121/C121)</f>
        <v>-0.681481481481482</v>
      </c>
      <c r="F121" s="36" t="n">
        <v>638.45</v>
      </c>
      <c r="G121" s="165" t="n">
        <v>1603.86</v>
      </c>
    </row>
    <row r="122" customFormat="false" ht="15" hidden="false" customHeight="true" outlineLevel="0" collapsed="false">
      <c r="A122" s="1" t="s">
        <v>1696</v>
      </c>
      <c r="B122" s="1" t="n">
        <v>0</v>
      </c>
      <c r="C122" s="165" t="n">
        <v>0</v>
      </c>
      <c r="D122" s="171" t="n">
        <v>0</v>
      </c>
      <c r="E122" s="1" t="s">
        <v>1697</v>
      </c>
      <c r="F122" s="171" t="n">
        <v>638.45</v>
      </c>
      <c r="G122" s="165" t="n">
        <v>1603.86</v>
      </c>
    </row>
    <row r="123" customFormat="false" ht="15" hidden="false" customHeight="true" outlineLevel="0" collapsed="false">
      <c r="A123" s="60" t="n">
        <v>45345</v>
      </c>
      <c r="B123" s="1" t="n">
        <v>26</v>
      </c>
      <c r="C123" s="165" t="n">
        <v>61</v>
      </c>
      <c r="D123" s="36" t="n">
        <v>11.84</v>
      </c>
      <c r="E123" s="166" t="n">
        <f aca="false">IF(C123=0,"",D123/C123)</f>
        <v>0.194098360655738</v>
      </c>
      <c r="F123" s="36" t="n">
        <v>650.29</v>
      </c>
      <c r="G123" s="165" t="n">
        <v>1615.7</v>
      </c>
    </row>
    <row r="124" customFormat="false" ht="15" hidden="false" customHeight="true" outlineLevel="0" collapsed="false">
      <c r="A124" s="60" t="n">
        <v>45346</v>
      </c>
      <c r="B124" s="1" t="n">
        <v>23</v>
      </c>
      <c r="C124" s="165" t="n">
        <v>53</v>
      </c>
      <c r="D124" s="38" t="n">
        <v>-7.82</v>
      </c>
      <c r="E124" s="166" t="n">
        <f aca="false">IF(C124=0,"",D124/C124)</f>
        <v>-0.147547169811321</v>
      </c>
      <c r="F124" s="36" t="n">
        <v>642.47</v>
      </c>
      <c r="G124" s="165" t="n">
        <v>1607.88</v>
      </c>
    </row>
    <row r="125" customFormat="false" ht="15" hidden="false" customHeight="true" outlineLevel="0" collapsed="false">
      <c r="A125" s="60" t="n">
        <v>45347</v>
      </c>
      <c r="B125" s="1" t="n">
        <v>12</v>
      </c>
      <c r="C125" s="165" t="n">
        <v>27</v>
      </c>
      <c r="D125" s="38" t="n">
        <v>-1.5</v>
      </c>
      <c r="E125" s="166" t="n">
        <f aca="false">IF(C125=0,"",D125/C125)</f>
        <v>-0.0555555555555556</v>
      </c>
      <c r="F125" s="36" t="n">
        <v>640.97</v>
      </c>
      <c r="G125" s="165" t="n">
        <v>1606.38</v>
      </c>
    </row>
    <row r="126" customFormat="false" ht="15" hidden="false" customHeight="true" outlineLevel="0" collapsed="false">
      <c r="A126" s="60" t="n">
        <v>45348</v>
      </c>
      <c r="B126" s="1" t="n">
        <v>24</v>
      </c>
      <c r="C126" s="165" t="n">
        <v>54</v>
      </c>
      <c r="D126" s="38" t="n">
        <v>-12.23</v>
      </c>
      <c r="E126" s="166" t="n">
        <f aca="false">IF(C126=0,"",D126/C126)</f>
        <v>-0.226481481481481</v>
      </c>
      <c r="F126" s="36" t="n">
        <v>628.74</v>
      </c>
      <c r="G126" s="165" t="n">
        <v>1594.15</v>
      </c>
    </row>
    <row r="127" customFormat="false" ht="15" hidden="false" customHeight="true" outlineLevel="0" collapsed="false">
      <c r="A127" s="60" t="n">
        <v>45349</v>
      </c>
      <c r="B127" s="1" t="n">
        <v>13</v>
      </c>
      <c r="C127" s="165" t="n">
        <v>28</v>
      </c>
      <c r="D127" s="38" t="n">
        <v>-10</v>
      </c>
      <c r="E127" s="166" t="n">
        <f aca="false">IF(C127=0,"",D127/C127)</f>
        <v>-0.357142857142857</v>
      </c>
      <c r="F127" s="36" t="n">
        <v>618.74</v>
      </c>
      <c r="G127" s="165" t="n">
        <v>1584.15</v>
      </c>
    </row>
    <row r="128" customFormat="false" ht="15" hidden="false" customHeight="true" outlineLevel="0" collapsed="false">
      <c r="A128" s="60" t="n">
        <v>45350</v>
      </c>
      <c r="B128" s="1" t="n">
        <v>19</v>
      </c>
      <c r="C128" s="165" t="n">
        <v>50</v>
      </c>
      <c r="D128" s="36" t="n">
        <v>29.44</v>
      </c>
      <c r="E128" s="166" t="n">
        <f aca="false">IF(C128=0,"",D128/C128)</f>
        <v>0.5888</v>
      </c>
      <c r="F128" s="36" t="n">
        <v>648.18</v>
      </c>
      <c r="G128" s="165" t="n">
        <v>1613.59</v>
      </c>
    </row>
    <row r="129" customFormat="false" ht="15" hidden="false" customHeight="true" outlineLevel="0" collapsed="false">
      <c r="A129" s="60" t="n">
        <v>45351</v>
      </c>
      <c r="B129" s="1" t="n">
        <v>16</v>
      </c>
      <c r="C129" s="165" t="n">
        <v>41</v>
      </c>
      <c r="D129" s="36" t="n">
        <v>19.61</v>
      </c>
      <c r="E129" s="166" t="n">
        <f aca="false">IF(C129=0,"",D129/C129)</f>
        <v>0.478292682926829</v>
      </c>
      <c r="F129" s="36" t="n">
        <v>667.79</v>
      </c>
      <c r="G129" s="165" t="n">
        <v>1633.2</v>
      </c>
    </row>
    <row r="130" customFormat="false" ht="15" hidden="false" customHeight="true" outlineLevel="0" collapsed="false">
      <c r="A130" s="63" t="s">
        <v>1698</v>
      </c>
      <c r="B130" s="63" t="n">
        <f aca="false">SUM(B106:B129)</f>
        <v>402</v>
      </c>
      <c r="C130" s="167" t="n">
        <f aca="false">SUM(C106:C129)</f>
        <v>929</v>
      </c>
      <c r="D130" s="141" t="n">
        <v>84.05</v>
      </c>
      <c r="E130" s="168" t="n">
        <f aca="false">IF(C130=0,"",D130/C130)</f>
        <v>0.0904736275565124</v>
      </c>
      <c r="F130" s="141" t="n">
        <v>667.79</v>
      </c>
      <c r="G130" s="167" t="n">
        <v>1633.2</v>
      </c>
    </row>
    <row r="131" customFormat="false" ht="15" hidden="false" customHeight="true" outlineLevel="0" collapsed="false">
      <c r="A131" s="60" t="n">
        <v>45352</v>
      </c>
      <c r="B131" s="1" t="n">
        <v>19</v>
      </c>
      <c r="C131" s="165" t="n">
        <v>45</v>
      </c>
      <c r="D131" s="38" t="n">
        <v>-3.59</v>
      </c>
      <c r="E131" s="166" t="n">
        <f aca="false">IF(C131=0,"",D131/C131)</f>
        <v>-0.0797777777777778</v>
      </c>
      <c r="F131" s="36" t="n">
        <v>664.2</v>
      </c>
      <c r="G131" s="165" t="n">
        <v>1629.61</v>
      </c>
    </row>
    <row r="132" customFormat="false" ht="15" hidden="false" customHeight="true" outlineLevel="0" collapsed="false">
      <c r="A132" s="60" t="n">
        <v>45353</v>
      </c>
      <c r="B132" s="1" t="n">
        <v>19</v>
      </c>
      <c r="C132" s="165" t="n">
        <v>46</v>
      </c>
      <c r="D132" s="36" t="n">
        <v>38.34</v>
      </c>
      <c r="E132" s="166" t="n">
        <f aca="false">IF(C132=0,"",D132/C132)</f>
        <v>0.833478260869565</v>
      </c>
      <c r="F132" s="36" t="n">
        <v>702.54</v>
      </c>
      <c r="G132" s="165" t="n">
        <v>1667.95</v>
      </c>
    </row>
    <row r="133" customFormat="false" ht="15" hidden="false" customHeight="true" outlineLevel="0" collapsed="false">
      <c r="A133" s="60" t="n">
        <v>45354</v>
      </c>
      <c r="B133" s="1" t="n">
        <v>15</v>
      </c>
      <c r="C133" s="165" t="n">
        <v>39.5</v>
      </c>
      <c r="D133" s="36" t="n">
        <v>77.89</v>
      </c>
      <c r="E133" s="166" t="n">
        <f aca="false">IF(C133=0,"",D133/C133)</f>
        <v>1.97189873417722</v>
      </c>
      <c r="F133" s="36" t="n">
        <v>780.43</v>
      </c>
      <c r="G133" s="165" t="n">
        <v>1745.84</v>
      </c>
    </row>
    <row r="134" customFormat="false" ht="15" hidden="false" customHeight="true" outlineLevel="0" collapsed="false">
      <c r="A134" s="60" t="n">
        <v>45355</v>
      </c>
      <c r="B134" s="1" t="n">
        <v>16</v>
      </c>
      <c r="C134" s="165" t="n">
        <v>35</v>
      </c>
      <c r="D134" s="38" t="n">
        <v>-16.1</v>
      </c>
      <c r="E134" s="166" t="n">
        <f aca="false">IF(C134=0,"",D134/C134)</f>
        <v>-0.46</v>
      </c>
      <c r="F134" s="36" t="n">
        <v>764.33</v>
      </c>
      <c r="G134" s="165" t="n">
        <v>1729.74</v>
      </c>
    </row>
    <row r="135" customFormat="false" ht="15" hidden="false" customHeight="true" outlineLevel="0" collapsed="false">
      <c r="A135" s="60" t="n">
        <v>45356</v>
      </c>
      <c r="B135" s="1" t="n">
        <v>17</v>
      </c>
      <c r="C135" s="165" t="n">
        <v>38</v>
      </c>
      <c r="D135" s="36" t="n">
        <v>9.18</v>
      </c>
      <c r="E135" s="166" t="n">
        <f aca="false">IF(C135=0,"",D135/C135)</f>
        <v>0.241578947368421</v>
      </c>
      <c r="F135" s="36" t="n">
        <v>773.51</v>
      </c>
      <c r="G135" s="165" t="n">
        <v>1738.92</v>
      </c>
    </row>
    <row r="136" customFormat="false" ht="15" hidden="false" customHeight="true" outlineLevel="0" collapsed="false">
      <c r="A136" s="60" t="n">
        <v>45357</v>
      </c>
      <c r="B136" s="1" t="n">
        <v>19</v>
      </c>
      <c r="C136" s="165" t="n">
        <v>46</v>
      </c>
      <c r="D136" s="38" t="n">
        <v>-20.64</v>
      </c>
      <c r="E136" s="166" t="n">
        <f aca="false">IF(C136=0,"",D136/C136)</f>
        <v>-0.448695652173913</v>
      </c>
      <c r="F136" s="36" t="n">
        <v>752.87</v>
      </c>
      <c r="G136" s="165" t="n">
        <v>1718.28</v>
      </c>
    </row>
    <row r="137" customFormat="false" ht="15" hidden="false" customHeight="true" outlineLevel="0" collapsed="false">
      <c r="A137" s="60" t="n">
        <v>45358</v>
      </c>
      <c r="B137" s="1" t="n">
        <v>17</v>
      </c>
      <c r="C137" s="165" t="n">
        <v>40</v>
      </c>
      <c r="D137" s="36" t="n">
        <v>2.53</v>
      </c>
      <c r="E137" s="166" t="n">
        <f aca="false">IF(C137=0,"",D137/C137)</f>
        <v>0.06325</v>
      </c>
      <c r="F137" s="36" t="n">
        <v>755.4</v>
      </c>
      <c r="G137" s="165" t="n">
        <v>1720.81</v>
      </c>
    </row>
    <row r="138" customFormat="false" ht="15" hidden="false" customHeight="true" outlineLevel="0" collapsed="false">
      <c r="A138" s="60" t="n">
        <v>45359</v>
      </c>
      <c r="B138" s="1" t="n">
        <v>13</v>
      </c>
      <c r="C138" s="165" t="n">
        <v>40</v>
      </c>
      <c r="D138" s="38" t="n">
        <v>-4.6</v>
      </c>
      <c r="E138" s="166" t="n">
        <f aca="false">IF(C138=0,"",D138/C138)</f>
        <v>-0.115</v>
      </c>
      <c r="F138" s="36" t="n">
        <v>750.8</v>
      </c>
      <c r="G138" s="165" t="n">
        <v>1716.21</v>
      </c>
    </row>
    <row r="139" customFormat="false" ht="15" hidden="false" customHeight="true" outlineLevel="0" collapsed="false">
      <c r="A139" s="60" t="n">
        <v>45360</v>
      </c>
      <c r="B139" s="1" t="n">
        <v>18</v>
      </c>
      <c r="C139" s="165" t="n">
        <v>41</v>
      </c>
      <c r="D139" s="38" t="n">
        <v>-17.4</v>
      </c>
      <c r="E139" s="166" t="n">
        <f aca="false">IF(C139=0,"",D139/C139)</f>
        <v>-0.424390243902439</v>
      </c>
      <c r="F139" s="36" t="n">
        <v>733.4</v>
      </c>
      <c r="G139" s="165" t="n">
        <v>1698.81</v>
      </c>
    </row>
    <row r="140" customFormat="false" ht="15" hidden="false" customHeight="true" outlineLevel="0" collapsed="false">
      <c r="A140" s="60" t="n">
        <v>45361</v>
      </c>
      <c r="B140" s="1" t="n">
        <v>17</v>
      </c>
      <c r="C140" s="165" t="n">
        <v>41</v>
      </c>
      <c r="D140" s="36" t="n">
        <v>6.42</v>
      </c>
      <c r="E140" s="166" t="n">
        <f aca="false">IF(C140=0,"",D140/C140)</f>
        <v>0.156585365853659</v>
      </c>
      <c r="F140" s="36" t="n">
        <v>739.82</v>
      </c>
      <c r="G140" s="165" t="n">
        <v>1705.23</v>
      </c>
    </row>
    <row r="141" customFormat="false" ht="15" hidden="false" customHeight="true" outlineLevel="0" collapsed="false">
      <c r="A141" s="60" t="n">
        <v>45362</v>
      </c>
      <c r="B141" s="1" t="n">
        <v>15</v>
      </c>
      <c r="C141" s="165" t="n">
        <v>34</v>
      </c>
      <c r="D141" s="38" t="n">
        <v>-5.53</v>
      </c>
      <c r="E141" s="166" t="n">
        <f aca="false">IF(C141=0,"",D141/C141)</f>
        <v>-0.162647058823529</v>
      </c>
      <c r="F141" s="36" t="n">
        <v>734.29</v>
      </c>
      <c r="G141" s="165" t="n">
        <v>1699.7</v>
      </c>
    </row>
    <row r="142" customFormat="false" ht="15" hidden="false" customHeight="true" outlineLevel="0" collapsed="false">
      <c r="A142" s="60" t="n">
        <v>45363</v>
      </c>
      <c r="B142" s="1" t="n">
        <v>12</v>
      </c>
      <c r="C142" s="165" t="n">
        <v>32</v>
      </c>
      <c r="D142" s="38" t="n">
        <v>-27.8</v>
      </c>
      <c r="E142" s="166" t="n">
        <f aca="false">IF(C142=0,"",D142/C142)</f>
        <v>-0.86875</v>
      </c>
      <c r="F142" s="36" t="n">
        <v>706.49</v>
      </c>
      <c r="G142" s="165" t="n">
        <v>1671.9</v>
      </c>
    </row>
    <row r="143" customFormat="false" ht="15" hidden="false" customHeight="true" outlineLevel="0" collapsed="false">
      <c r="A143" s="60" t="n">
        <v>45364</v>
      </c>
      <c r="B143" s="1" t="n">
        <v>15</v>
      </c>
      <c r="C143" s="165" t="n">
        <v>38</v>
      </c>
      <c r="D143" s="38" t="n">
        <v>-24.5</v>
      </c>
      <c r="E143" s="166" t="n">
        <f aca="false">IF(C143=0,"",D143/C143)</f>
        <v>-0.644736842105263</v>
      </c>
      <c r="F143" s="36" t="n">
        <v>681.99</v>
      </c>
      <c r="G143" s="165" t="n">
        <v>1647.4</v>
      </c>
    </row>
    <row r="144" customFormat="false" ht="15" hidden="false" customHeight="true" outlineLevel="0" collapsed="false">
      <c r="A144" s="60" t="n">
        <v>45365</v>
      </c>
      <c r="B144" s="1" t="n">
        <v>17</v>
      </c>
      <c r="C144" s="165" t="n">
        <v>41.5</v>
      </c>
      <c r="D144" s="38" t="n">
        <v>-10.6</v>
      </c>
      <c r="E144" s="166" t="n">
        <f aca="false">IF(C144=0,"",D144/C144)</f>
        <v>-0.255421686746988</v>
      </c>
      <c r="F144" s="36" t="n">
        <v>671.39</v>
      </c>
      <c r="G144" s="165" t="n">
        <v>1636.8</v>
      </c>
    </row>
    <row r="145" customFormat="false" ht="15" hidden="false" customHeight="true" outlineLevel="0" collapsed="false">
      <c r="A145" s="60" t="n">
        <v>45366</v>
      </c>
      <c r="B145" s="1" t="n">
        <v>15</v>
      </c>
      <c r="C145" s="165" t="n">
        <v>40</v>
      </c>
      <c r="D145" s="36" t="n">
        <v>46.91</v>
      </c>
      <c r="E145" s="166" t="n">
        <f aca="false">IF(C145=0,"",D145/C145)</f>
        <v>1.17275</v>
      </c>
      <c r="F145" s="36" t="n">
        <v>718.3</v>
      </c>
      <c r="G145" s="165" t="n">
        <v>1683.71</v>
      </c>
    </row>
    <row r="146" customFormat="false" ht="15" hidden="false" customHeight="true" outlineLevel="0" collapsed="false">
      <c r="A146" s="60" t="n">
        <v>45367</v>
      </c>
      <c r="B146" s="1" t="n">
        <v>15</v>
      </c>
      <c r="C146" s="165" t="n">
        <v>34</v>
      </c>
      <c r="D146" s="38" t="n">
        <v>-19.75</v>
      </c>
      <c r="E146" s="166" t="n">
        <f aca="false">IF(C146=0,"",D146/C146)</f>
        <v>-0.580882352941177</v>
      </c>
      <c r="F146" s="36" t="n">
        <v>698.55</v>
      </c>
      <c r="G146" s="165" t="n">
        <v>1663.96</v>
      </c>
    </row>
    <row r="147" customFormat="false" ht="15" hidden="false" customHeight="true" outlineLevel="0" collapsed="false">
      <c r="A147" s="60" t="n">
        <v>45368</v>
      </c>
      <c r="B147" s="1" t="n">
        <v>20</v>
      </c>
      <c r="C147" s="165" t="n">
        <v>46</v>
      </c>
      <c r="D147" s="36" t="n">
        <v>41.12</v>
      </c>
      <c r="E147" s="166" t="n">
        <f aca="false">IF(C147=0,"",D147/C147)</f>
        <v>0.893913043478261</v>
      </c>
      <c r="F147" s="36" t="n">
        <v>739.67</v>
      </c>
      <c r="G147" s="165" t="n">
        <v>1705.08</v>
      </c>
    </row>
    <row r="148" customFormat="false" ht="15" hidden="false" customHeight="true" outlineLevel="0" collapsed="false">
      <c r="A148" s="60" t="n">
        <v>45369</v>
      </c>
      <c r="B148" s="1" t="n">
        <v>17</v>
      </c>
      <c r="C148" s="165" t="n">
        <v>42</v>
      </c>
      <c r="D148" s="36" t="n">
        <v>27.92</v>
      </c>
      <c r="E148" s="166" t="n">
        <f aca="false">IF(C148=0,"",D148/C148)</f>
        <v>0.664761904761905</v>
      </c>
      <c r="F148" s="36" t="n">
        <v>767.59</v>
      </c>
      <c r="G148" s="165" t="n">
        <v>1733</v>
      </c>
    </row>
    <row r="149" customFormat="false" ht="15" hidden="false" customHeight="true" outlineLevel="0" collapsed="false">
      <c r="A149" s="60" t="n">
        <v>45370</v>
      </c>
      <c r="B149" s="1" t="n">
        <v>17</v>
      </c>
      <c r="C149" s="165" t="n">
        <v>42</v>
      </c>
      <c r="D149" s="36" t="n">
        <v>16.69</v>
      </c>
      <c r="E149" s="166" t="n">
        <f aca="false">IF(C149=0,"",D149/C149)</f>
        <v>0.397380952380952</v>
      </c>
      <c r="F149" s="36" t="n">
        <v>784.28</v>
      </c>
      <c r="G149" s="165" t="n">
        <v>1749.69</v>
      </c>
    </row>
    <row r="150" customFormat="false" ht="15" hidden="false" customHeight="true" outlineLevel="0" collapsed="false">
      <c r="A150" s="60" t="n">
        <v>45371</v>
      </c>
      <c r="B150" s="1" t="n">
        <v>10</v>
      </c>
      <c r="C150" s="165" t="n">
        <v>24</v>
      </c>
      <c r="D150" s="36" t="n">
        <v>12.14</v>
      </c>
      <c r="E150" s="166" t="n">
        <f aca="false">IF(C150=0,"",D150/C150)</f>
        <v>0.505833333333333</v>
      </c>
      <c r="F150" s="36" t="n">
        <v>796.42</v>
      </c>
      <c r="G150" s="165" t="n">
        <v>1761.83</v>
      </c>
    </row>
    <row r="151" customFormat="false" ht="15" hidden="false" customHeight="true" outlineLevel="0" collapsed="false">
      <c r="A151" s="60" t="n">
        <v>45372</v>
      </c>
      <c r="B151" s="1" t="n">
        <v>17</v>
      </c>
      <c r="C151" s="165" t="n">
        <v>42</v>
      </c>
      <c r="D151" s="38" t="n">
        <v>-22.68</v>
      </c>
      <c r="E151" s="166" t="n">
        <f aca="false">IF(C151=0,"",D151/C151)</f>
        <v>-0.54</v>
      </c>
      <c r="F151" s="36" t="n">
        <v>773.74</v>
      </c>
      <c r="G151" s="165" t="n">
        <v>1739.15</v>
      </c>
    </row>
    <row r="152" customFormat="false" ht="15" hidden="false" customHeight="true" outlineLevel="0" collapsed="false">
      <c r="A152" s="60" t="n">
        <v>45373</v>
      </c>
      <c r="B152" s="1" t="n">
        <v>17</v>
      </c>
      <c r="C152" s="165" t="n">
        <v>43</v>
      </c>
      <c r="D152" s="38" t="n">
        <v>-23.8</v>
      </c>
      <c r="E152" s="166" t="n">
        <f aca="false">IF(C152=0,"",D152/C152)</f>
        <v>-0.553488372093023</v>
      </c>
      <c r="F152" s="36" t="n">
        <v>749.94</v>
      </c>
      <c r="G152" s="165" t="n">
        <v>1715.35</v>
      </c>
    </row>
    <row r="153" customFormat="false" ht="15" hidden="false" customHeight="true" outlineLevel="0" collapsed="false">
      <c r="A153" s="60" t="n">
        <v>45374</v>
      </c>
      <c r="B153" s="1" t="n">
        <v>20</v>
      </c>
      <c r="C153" s="165" t="n">
        <v>46</v>
      </c>
      <c r="D153" s="36" t="n">
        <v>6.18</v>
      </c>
      <c r="E153" s="166" t="n">
        <f aca="false">IF(C153=0,"",D153/C153)</f>
        <v>0.134347826086957</v>
      </c>
      <c r="F153" s="36" t="n">
        <v>756.12</v>
      </c>
      <c r="G153" s="165" t="n">
        <v>1721.53</v>
      </c>
    </row>
    <row r="154" customFormat="false" ht="15" hidden="false" customHeight="true" outlineLevel="0" collapsed="false">
      <c r="A154" s="60" t="n">
        <v>45375</v>
      </c>
      <c r="B154" s="1" t="n">
        <v>19</v>
      </c>
      <c r="C154" s="165" t="n">
        <v>45</v>
      </c>
      <c r="D154" s="36" t="n">
        <v>0.06</v>
      </c>
      <c r="E154" s="166" t="n">
        <f aca="false">IF(C154=0,"",D154/C154)</f>
        <v>0.00133333333333333</v>
      </c>
      <c r="F154" s="36" t="n">
        <v>756.18</v>
      </c>
      <c r="G154" s="165" t="n">
        <v>1721.59</v>
      </c>
    </row>
    <row r="155" customFormat="false" ht="15" hidden="false" customHeight="true" outlineLevel="0" collapsed="false">
      <c r="A155" s="60" t="n">
        <v>45376</v>
      </c>
      <c r="B155" s="1" t="n">
        <v>14</v>
      </c>
      <c r="C155" s="165" t="n">
        <v>35</v>
      </c>
      <c r="D155" s="36" t="n">
        <v>10.54</v>
      </c>
      <c r="E155" s="166" t="n">
        <f aca="false">IF(C155=0,"",D155/C155)</f>
        <v>0.301142857142857</v>
      </c>
      <c r="F155" s="36" t="n">
        <v>766.72</v>
      </c>
      <c r="G155" s="165" t="n">
        <v>1732.13</v>
      </c>
    </row>
    <row r="156" customFormat="false" ht="15" hidden="false" customHeight="true" outlineLevel="0" collapsed="false">
      <c r="A156" s="60" t="n">
        <v>45377</v>
      </c>
      <c r="B156" s="1" t="n">
        <v>25</v>
      </c>
      <c r="C156" s="165" t="n">
        <v>58</v>
      </c>
      <c r="D156" s="38" t="n">
        <v>-24.31</v>
      </c>
      <c r="E156" s="166" t="n">
        <f aca="false">IF(C156=0,"",D156/C156)</f>
        <v>-0.419137931034483</v>
      </c>
      <c r="F156" s="36" t="n">
        <v>742.41</v>
      </c>
      <c r="G156" s="165" t="n">
        <v>1707.82</v>
      </c>
    </row>
    <row r="157" customFormat="false" ht="15" hidden="false" customHeight="true" outlineLevel="0" collapsed="false">
      <c r="A157" s="60" t="n">
        <v>45378</v>
      </c>
      <c r="B157" s="1" t="n">
        <v>14</v>
      </c>
      <c r="C157" s="165" t="n">
        <v>33</v>
      </c>
      <c r="D157" s="36" t="n">
        <v>17.66</v>
      </c>
      <c r="E157" s="166" t="n">
        <f aca="false">IF(C157=0,"",D157/C157)</f>
        <v>0.535151515151515</v>
      </c>
      <c r="F157" s="36" t="n">
        <v>760.07</v>
      </c>
      <c r="G157" s="165" t="n">
        <v>1725.48</v>
      </c>
    </row>
    <row r="158" customFormat="false" ht="15" hidden="false" customHeight="true" outlineLevel="0" collapsed="false">
      <c r="A158" s="60" t="n">
        <v>45379</v>
      </c>
      <c r="B158" s="1" t="n">
        <v>26</v>
      </c>
      <c r="C158" s="165" t="n">
        <v>64</v>
      </c>
      <c r="D158" s="36" t="n">
        <v>50.43</v>
      </c>
      <c r="E158" s="166" t="n">
        <f aca="false">IF(C158=0,"",D158/C158)</f>
        <v>0.78796875</v>
      </c>
      <c r="F158" s="36" t="n">
        <v>810.5</v>
      </c>
      <c r="G158" s="165" t="n">
        <v>1775.91</v>
      </c>
    </row>
    <row r="159" customFormat="false" ht="15" hidden="false" customHeight="true" outlineLevel="0" collapsed="false">
      <c r="A159" s="60" t="n">
        <v>45380</v>
      </c>
      <c r="B159" s="1" t="n">
        <v>8</v>
      </c>
      <c r="C159" s="165" t="n">
        <v>19</v>
      </c>
      <c r="D159" s="38" t="n">
        <v>-19</v>
      </c>
      <c r="E159" s="166" t="n">
        <f aca="false">IF(C159=0,"",D159/C159)</f>
        <v>-1</v>
      </c>
      <c r="F159" s="36" t="n">
        <v>791.5</v>
      </c>
      <c r="G159" s="165" t="n">
        <v>1756.91</v>
      </c>
    </row>
    <row r="160" customFormat="false" ht="15" hidden="false" customHeight="true" outlineLevel="0" collapsed="false">
      <c r="A160" s="60" t="n">
        <v>45381</v>
      </c>
      <c r="B160" s="1" t="n">
        <v>28</v>
      </c>
      <c r="C160" s="165" t="n">
        <v>66</v>
      </c>
      <c r="D160" s="36" t="n">
        <v>22.85</v>
      </c>
      <c r="E160" s="166" t="n">
        <f aca="false">IF(C160=0,"",D160/C160)</f>
        <v>0.346212121212121</v>
      </c>
      <c r="F160" s="36" t="n">
        <v>814.35</v>
      </c>
      <c r="G160" s="165" t="n">
        <v>1779.76</v>
      </c>
    </row>
    <row r="161" customFormat="false" ht="15" hidden="false" customHeight="true" outlineLevel="0" collapsed="false">
      <c r="A161" s="60" t="n">
        <v>45382</v>
      </c>
      <c r="B161" s="1" t="n">
        <v>14</v>
      </c>
      <c r="C161" s="165" t="n">
        <v>35</v>
      </c>
      <c r="D161" s="36" t="n">
        <v>33.2</v>
      </c>
      <c r="E161" s="166" t="n">
        <f aca="false">IF(C161=0,"",D161/C161)</f>
        <v>0.948571428571429</v>
      </c>
      <c r="F161" s="36" t="n">
        <v>847.55</v>
      </c>
      <c r="G161" s="165" t="n">
        <v>1812.96</v>
      </c>
    </row>
    <row r="162" customFormat="false" ht="15" hidden="false" customHeight="true" outlineLevel="0" collapsed="false">
      <c r="A162" s="63" t="s">
        <v>1699</v>
      </c>
      <c r="B162" s="63" t="n">
        <f aca="false">SUM(B131:B161)</f>
        <v>525</v>
      </c>
      <c r="C162" s="167" t="n">
        <f aca="false">SUM(C131:C161)</f>
        <v>1271</v>
      </c>
      <c r="D162" s="141" t="n">
        <v>179.76</v>
      </c>
      <c r="E162" s="168" t="n">
        <f aca="false">IF(C162=0,"",D162/C162)</f>
        <v>0.141431943351692</v>
      </c>
      <c r="F162" s="141" t="n">
        <v>847.55</v>
      </c>
      <c r="G162" s="167" t="n">
        <v>1812.96</v>
      </c>
    </row>
    <row r="163" customFormat="false" ht="15" hidden="false" customHeight="true" outlineLevel="0" collapsed="false">
      <c r="A163" s="60" t="n">
        <v>45383</v>
      </c>
      <c r="B163" s="1" t="n">
        <v>22</v>
      </c>
      <c r="C163" s="165" t="n">
        <v>55</v>
      </c>
      <c r="D163" s="38" t="n">
        <v>-11.35</v>
      </c>
      <c r="E163" s="166" t="n">
        <f aca="false">IF(C163=0,"",D163/C163)</f>
        <v>-0.206363636363636</v>
      </c>
      <c r="F163" s="36" t="n">
        <v>836.2</v>
      </c>
      <c r="G163" s="165" t="n">
        <v>1801.61</v>
      </c>
    </row>
    <row r="164" customFormat="false" ht="15" hidden="false" customHeight="true" outlineLevel="0" collapsed="false">
      <c r="A164" s="60" t="n">
        <v>45384</v>
      </c>
      <c r="B164" s="1" t="n">
        <v>14</v>
      </c>
      <c r="C164" s="165" t="n">
        <v>32</v>
      </c>
      <c r="D164" s="38" t="n">
        <v>-10.16</v>
      </c>
      <c r="E164" s="166" t="n">
        <f aca="false">IF(C164=0,"",D164/C164)</f>
        <v>-0.3175</v>
      </c>
      <c r="F164" s="36" t="n">
        <v>826.04</v>
      </c>
      <c r="G164" s="165" t="n">
        <v>1791.45</v>
      </c>
    </row>
    <row r="165" customFormat="false" ht="15" hidden="false" customHeight="true" outlineLevel="0" collapsed="false">
      <c r="A165" s="60" t="n">
        <v>45385</v>
      </c>
      <c r="B165" s="1" t="n">
        <v>20</v>
      </c>
      <c r="C165" s="165" t="n">
        <v>54.5</v>
      </c>
      <c r="D165" s="38" t="n">
        <v>-26.08</v>
      </c>
      <c r="E165" s="166" t="n">
        <f aca="false">IF(C165=0,"",D165/C165)</f>
        <v>-0.478532110091743</v>
      </c>
      <c r="F165" s="36" t="n">
        <v>799.96</v>
      </c>
      <c r="G165" s="165" t="n">
        <v>1765.37</v>
      </c>
    </row>
    <row r="166" customFormat="false" ht="15" hidden="false" customHeight="true" outlineLevel="0" collapsed="false">
      <c r="A166" s="60" t="n">
        <v>45386</v>
      </c>
      <c r="B166" s="1" t="n">
        <v>21</v>
      </c>
      <c r="C166" s="165" t="n">
        <v>51</v>
      </c>
      <c r="D166" s="36" t="n">
        <v>62.07</v>
      </c>
      <c r="E166" s="166" t="n">
        <f aca="false">IF(C166=0,"",D166/C166)</f>
        <v>1.21705882352941</v>
      </c>
      <c r="F166" s="36" t="n">
        <v>862.03</v>
      </c>
      <c r="G166" s="165" t="n">
        <v>1827.44</v>
      </c>
    </row>
    <row r="167" customFormat="false" ht="15" hidden="false" customHeight="true" outlineLevel="0" collapsed="false">
      <c r="A167" s="60" t="n">
        <v>45387</v>
      </c>
      <c r="B167" s="1" t="n">
        <v>15</v>
      </c>
      <c r="C167" s="165" t="n">
        <v>34.5</v>
      </c>
      <c r="D167" s="38" t="n">
        <v>-22.3</v>
      </c>
      <c r="E167" s="166" t="n">
        <f aca="false">IF(C167=0,"",D167/C167)</f>
        <v>-0.646376811594203</v>
      </c>
      <c r="F167" s="36" t="n">
        <v>839.73</v>
      </c>
      <c r="G167" s="165" t="n">
        <v>1805.14</v>
      </c>
    </row>
    <row r="168" customFormat="false" ht="15" hidden="false" customHeight="true" outlineLevel="0" collapsed="false">
      <c r="A168" s="60" t="n">
        <v>45388</v>
      </c>
      <c r="B168" s="1" t="n">
        <v>26</v>
      </c>
      <c r="C168" s="165" t="n">
        <v>57.5</v>
      </c>
      <c r="D168" s="36" t="n">
        <v>18.24</v>
      </c>
      <c r="E168" s="166" t="n">
        <f aca="false">IF(C168=0,"",D168/C168)</f>
        <v>0.317217391304348</v>
      </c>
      <c r="F168" s="36" t="n">
        <v>857.97</v>
      </c>
      <c r="G168" s="165" t="n">
        <v>1823.38</v>
      </c>
    </row>
    <row r="169" customFormat="false" ht="15" hidden="false" customHeight="true" outlineLevel="0" collapsed="false">
      <c r="A169" s="60" t="n">
        <v>45389</v>
      </c>
      <c r="B169" s="1" t="n">
        <v>16</v>
      </c>
      <c r="C169" s="165" t="n">
        <v>40</v>
      </c>
      <c r="D169" s="38" t="n">
        <v>-10.01</v>
      </c>
      <c r="E169" s="166" t="n">
        <f aca="false">IF(C169=0,"",D169/C169)</f>
        <v>-0.25025</v>
      </c>
      <c r="F169" s="36" t="n">
        <v>847.96</v>
      </c>
      <c r="G169" s="165" t="n">
        <v>1813.37</v>
      </c>
    </row>
    <row r="170" customFormat="false" ht="15" hidden="false" customHeight="true" outlineLevel="0" collapsed="false">
      <c r="A170" s="60" t="n">
        <v>45390</v>
      </c>
      <c r="B170" s="1" t="n">
        <v>26</v>
      </c>
      <c r="C170" s="165" t="n">
        <v>62</v>
      </c>
      <c r="D170" s="38" t="n">
        <v>-1.4</v>
      </c>
      <c r="E170" s="166" t="n">
        <f aca="false">IF(C170=0,"",D170/C170)</f>
        <v>-0.0225806451612903</v>
      </c>
      <c r="F170" s="36" t="n">
        <v>846.56</v>
      </c>
      <c r="G170" s="165" t="n">
        <v>1811.97</v>
      </c>
    </row>
    <row r="171" customFormat="false" ht="15" hidden="false" customHeight="true" outlineLevel="0" collapsed="false">
      <c r="A171" s="60" t="n">
        <v>45391</v>
      </c>
      <c r="B171" s="1" t="n">
        <v>0</v>
      </c>
      <c r="C171" s="165" t="n">
        <v>0</v>
      </c>
      <c r="D171" s="35" t="n">
        <v>0</v>
      </c>
      <c r="E171" s="166" t="str">
        <f aca="false">IF(C171=0,"",D171/C171)</f>
        <v/>
      </c>
      <c r="F171" s="36" t="n">
        <v>846.56</v>
      </c>
      <c r="G171" s="165" t="n">
        <v>1811.97</v>
      </c>
    </row>
    <row r="172" customFormat="false" ht="15" hidden="false" customHeight="true" outlineLevel="0" collapsed="false">
      <c r="A172" s="60" t="n">
        <v>45392</v>
      </c>
      <c r="B172" s="1" t="n">
        <v>27</v>
      </c>
      <c r="C172" s="165" t="n">
        <v>60.33</v>
      </c>
      <c r="D172" s="36" t="n">
        <v>11.98</v>
      </c>
      <c r="E172" s="166" t="n">
        <f aca="false">IF(C172=0,"",D172/C172)</f>
        <v>0.198574506878833</v>
      </c>
      <c r="F172" s="36" t="n">
        <v>858.54</v>
      </c>
      <c r="G172" s="165" t="n">
        <v>1823.95</v>
      </c>
    </row>
    <row r="173" customFormat="false" ht="15" hidden="false" customHeight="true" outlineLevel="0" collapsed="false">
      <c r="A173" s="60" t="n">
        <v>45393</v>
      </c>
      <c r="B173" s="1" t="n">
        <v>19</v>
      </c>
      <c r="C173" s="165" t="n">
        <v>44</v>
      </c>
      <c r="D173" s="38" t="n">
        <v>-36.4</v>
      </c>
      <c r="E173" s="166" t="n">
        <f aca="false">IF(C173=0,"",D173/C173)</f>
        <v>-0.827272727272727</v>
      </c>
      <c r="F173" s="36" t="n">
        <v>822.14</v>
      </c>
      <c r="G173" s="165" t="n">
        <v>1787.55</v>
      </c>
    </row>
    <row r="174" customFormat="false" ht="15" hidden="false" customHeight="true" outlineLevel="0" collapsed="false">
      <c r="A174" s="60" t="n">
        <v>45394</v>
      </c>
      <c r="B174" s="1" t="n">
        <v>16</v>
      </c>
      <c r="C174" s="165" t="n">
        <v>35.5</v>
      </c>
      <c r="D174" s="36" t="n">
        <v>46.29</v>
      </c>
      <c r="E174" s="166" t="n">
        <f aca="false">IF(C174=0,"",D174/C174)</f>
        <v>1.30394366197183</v>
      </c>
      <c r="F174" s="36" t="n">
        <v>868.43</v>
      </c>
      <c r="G174" s="165" t="n">
        <v>1833.84</v>
      </c>
    </row>
    <row r="175" customFormat="false" ht="15" hidden="false" customHeight="true" outlineLevel="0" collapsed="false">
      <c r="A175" s="60" t="n">
        <v>45395</v>
      </c>
      <c r="B175" s="1" t="n">
        <v>25</v>
      </c>
      <c r="C175" s="165" t="n">
        <v>57</v>
      </c>
      <c r="D175" s="38" t="n">
        <v>-20.15</v>
      </c>
      <c r="E175" s="166" t="n">
        <f aca="false">IF(C175=0,"",D175/C175)</f>
        <v>-0.353508771929825</v>
      </c>
      <c r="F175" s="36" t="n">
        <v>848.28</v>
      </c>
      <c r="G175" s="165" t="n">
        <v>1813.69</v>
      </c>
    </row>
    <row r="176" customFormat="false" ht="15" hidden="false" customHeight="true" outlineLevel="0" collapsed="false">
      <c r="A176" s="60" t="n">
        <v>45396</v>
      </c>
      <c r="B176" s="1" t="n">
        <v>7</v>
      </c>
      <c r="C176" s="165" t="n">
        <v>17</v>
      </c>
      <c r="D176" s="36" t="n">
        <v>5.17</v>
      </c>
      <c r="E176" s="166" t="n">
        <f aca="false">IF(C176=0,"",D176/C176)</f>
        <v>0.304117647058824</v>
      </c>
      <c r="F176" s="36" t="n">
        <v>853.45</v>
      </c>
      <c r="G176" s="165" t="n">
        <v>1818.86</v>
      </c>
    </row>
    <row r="177" customFormat="false" ht="15" hidden="false" customHeight="true" outlineLevel="0" collapsed="false">
      <c r="A177" s="60" t="n">
        <v>45397</v>
      </c>
      <c r="B177" s="1" t="n">
        <v>19</v>
      </c>
      <c r="C177" s="165" t="n">
        <v>47.5</v>
      </c>
      <c r="D177" s="38" t="n">
        <v>-19.46</v>
      </c>
      <c r="E177" s="166" t="n">
        <f aca="false">IF(C177=0,"",D177/C177)</f>
        <v>-0.409684210526316</v>
      </c>
      <c r="F177" s="36" t="n">
        <v>833.99</v>
      </c>
      <c r="G177" s="165" t="n">
        <v>1799.4</v>
      </c>
    </row>
    <row r="178" customFormat="false" ht="15" hidden="false" customHeight="true" outlineLevel="0" collapsed="false">
      <c r="A178" s="60" t="n">
        <v>45398</v>
      </c>
      <c r="B178" s="1" t="n">
        <v>0</v>
      </c>
      <c r="C178" s="165" t="n">
        <v>0</v>
      </c>
      <c r="D178" s="35" t="n">
        <v>0</v>
      </c>
      <c r="E178" s="166" t="str">
        <f aca="false">IF(C178=0,"",D178/C178)</f>
        <v/>
      </c>
      <c r="F178" s="36" t="n">
        <v>833.99</v>
      </c>
      <c r="G178" s="165" t="n">
        <v>1799.4</v>
      </c>
    </row>
    <row r="179" customFormat="false" ht="15" hidden="false" customHeight="true" outlineLevel="0" collapsed="false">
      <c r="A179" s="60" t="n">
        <v>45399</v>
      </c>
      <c r="B179" s="1" t="n">
        <v>7</v>
      </c>
      <c r="C179" s="165" t="n">
        <v>17</v>
      </c>
      <c r="D179" s="36" t="n">
        <v>30.2</v>
      </c>
      <c r="E179" s="166" t="n">
        <f aca="false">IF(C179=0,"",D179/C179)</f>
        <v>1.77647058823529</v>
      </c>
      <c r="F179" s="36" t="n">
        <v>864.19</v>
      </c>
      <c r="G179" s="165" t="n">
        <v>1829.6</v>
      </c>
    </row>
    <row r="180" customFormat="false" ht="15" hidden="false" customHeight="true" outlineLevel="0" collapsed="false">
      <c r="A180" s="60" t="n">
        <v>45400</v>
      </c>
      <c r="B180" s="1" t="n">
        <v>6</v>
      </c>
      <c r="C180" s="165" t="n">
        <v>17</v>
      </c>
      <c r="D180" s="38" t="n">
        <v>-6.85</v>
      </c>
      <c r="E180" s="166" t="n">
        <f aca="false">IF(C180=0,"",D180/C180)</f>
        <v>-0.402941176470588</v>
      </c>
      <c r="F180" s="36" t="n">
        <v>857.34</v>
      </c>
      <c r="G180" s="165" t="n">
        <v>1822.75</v>
      </c>
    </row>
    <row r="181" customFormat="false" ht="15" hidden="false" customHeight="true" outlineLevel="0" collapsed="false">
      <c r="A181" s="60" t="n">
        <v>45401</v>
      </c>
      <c r="B181" s="1" t="n">
        <v>7</v>
      </c>
      <c r="C181" s="165" t="n">
        <v>14</v>
      </c>
      <c r="D181" s="38" t="n">
        <v>-3.01</v>
      </c>
      <c r="E181" s="166" t="n">
        <f aca="false">IF(C181=0,"",D181/C181)</f>
        <v>-0.215</v>
      </c>
      <c r="F181" s="36" t="n">
        <v>854.33</v>
      </c>
      <c r="G181" s="165" t="n">
        <v>1819.74</v>
      </c>
    </row>
    <row r="182" customFormat="false" ht="15" hidden="false" customHeight="true" outlineLevel="0" collapsed="false">
      <c r="A182" s="60" t="n">
        <v>45402</v>
      </c>
      <c r="B182" s="1" t="n">
        <v>16</v>
      </c>
      <c r="C182" s="165" t="n">
        <v>39</v>
      </c>
      <c r="D182" s="38" t="n">
        <v>-3.21</v>
      </c>
      <c r="E182" s="166" t="n">
        <f aca="false">IF(C182=0,"",D182/C182)</f>
        <v>-0.0823076923076923</v>
      </c>
      <c r="F182" s="36" t="n">
        <v>851.12</v>
      </c>
      <c r="G182" s="165" t="n">
        <v>1816.53</v>
      </c>
    </row>
    <row r="183" customFormat="false" ht="15" hidden="false" customHeight="true" outlineLevel="0" collapsed="false">
      <c r="A183" s="60" t="n">
        <v>45403</v>
      </c>
      <c r="B183" s="1" t="n">
        <v>10</v>
      </c>
      <c r="C183" s="165" t="n">
        <v>22</v>
      </c>
      <c r="D183" s="38" t="n">
        <v>-22</v>
      </c>
      <c r="E183" s="166" t="n">
        <f aca="false">IF(C183=0,"",D183/C183)</f>
        <v>-1</v>
      </c>
      <c r="F183" s="36" t="n">
        <v>829.12</v>
      </c>
      <c r="G183" s="165" t="n">
        <v>1794.53</v>
      </c>
    </row>
    <row r="184" customFormat="false" ht="15" hidden="false" customHeight="true" outlineLevel="0" collapsed="false">
      <c r="A184" s="60" t="n">
        <v>45404</v>
      </c>
      <c r="B184" s="1" t="n">
        <v>13</v>
      </c>
      <c r="C184" s="165" t="n">
        <v>29.5</v>
      </c>
      <c r="D184" s="38" t="n">
        <v>-6.82</v>
      </c>
      <c r="E184" s="166" t="n">
        <f aca="false">IF(C184=0,"",D184/C184)</f>
        <v>-0.231186440677966</v>
      </c>
      <c r="F184" s="36" t="n">
        <v>822.3</v>
      </c>
      <c r="G184" s="165" t="n">
        <v>1787.71</v>
      </c>
    </row>
    <row r="185" customFormat="false" ht="15" hidden="false" customHeight="true" outlineLevel="0" collapsed="false">
      <c r="A185" s="60" t="n">
        <v>45405</v>
      </c>
      <c r="B185" s="1" t="n">
        <v>11</v>
      </c>
      <c r="C185" s="165" t="n">
        <v>27</v>
      </c>
      <c r="D185" s="38" t="n">
        <v>-15.18</v>
      </c>
      <c r="E185" s="166" t="n">
        <f aca="false">IF(C185=0,"",D185/C185)</f>
        <v>-0.562222222222222</v>
      </c>
      <c r="F185" s="36" t="n">
        <v>807.12</v>
      </c>
      <c r="G185" s="165" t="n">
        <v>1772.53</v>
      </c>
    </row>
    <row r="186" customFormat="false" ht="15" hidden="false" customHeight="true" outlineLevel="0" collapsed="false">
      <c r="A186" s="60" t="n">
        <v>45406</v>
      </c>
      <c r="B186" s="1" t="n">
        <v>13</v>
      </c>
      <c r="C186" s="165" t="n">
        <v>33</v>
      </c>
      <c r="D186" s="38" t="n">
        <v>-33</v>
      </c>
      <c r="E186" s="166" t="n">
        <f aca="false">IF(C186=0,"",D186/C186)</f>
        <v>-1</v>
      </c>
      <c r="F186" s="36" t="n">
        <v>774.12</v>
      </c>
      <c r="G186" s="165" t="n">
        <v>1739.53</v>
      </c>
    </row>
    <row r="187" customFormat="false" ht="15" hidden="false" customHeight="true" outlineLevel="0" collapsed="false">
      <c r="A187" s="60" t="n">
        <v>45407</v>
      </c>
      <c r="B187" s="1" t="n">
        <v>8</v>
      </c>
      <c r="C187" s="165" t="n">
        <v>17.5</v>
      </c>
      <c r="D187" s="38" t="n">
        <v>-5.5</v>
      </c>
      <c r="E187" s="166" t="n">
        <f aca="false">IF(C187=0,"",D187/C187)</f>
        <v>-0.314285714285714</v>
      </c>
      <c r="F187" s="36" t="n">
        <v>768.62</v>
      </c>
      <c r="G187" s="165" t="n">
        <v>1734.03</v>
      </c>
    </row>
    <row r="188" customFormat="false" ht="15" hidden="false" customHeight="true" outlineLevel="0" collapsed="false">
      <c r="A188" s="60" t="n">
        <v>45408</v>
      </c>
      <c r="B188" s="1" t="n">
        <v>15</v>
      </c>
      <c r="C188" s="165" t="n">
        <v>38</v>
      </c>
      <c r="D188" s="36" t="n">
        <v>6.67</v>
      </c>
      <c r="E188" s="166" t="n">
        <f aca="false">IF(C188=0,"",D188/C188)</f>
        <v>0.175526315789474</v>
      </c>
      <c r="F188" s="36" t="n">
        <v>775.29</v>
      </c>
      <c r="G188" s="165" t="n">
        <v>1740.7</v>
      </c>
    </row>
    <row r="189" customFormat="false" ht="15" hidden="false" customHeight="true" outlineLevel="0" collapsed="false">
      <c r="A189" s="60" t="n">
        <v>45409</v>
      </c>
      <c r="B189" s="1" t="n">
        <v>15</v>
      </c>
      <c r="C189" s="165" t="n">
        <v>42</v>
      </c>
      <c r="D189" s="36" t="n">
        <v>8.36</v>
      </c>
      <c r="E189" s="166" t="n">
        <f aca="false">IF(C189=0,"",D189/C189)</f>
        <v>0.199047619047619</v>
      </c>
      <c r="F189" s="36" t="n">
        <v>783.65</v>
      </c>
      <c r="G189" s="165" t="n">
        <v>1749.06</v>
      </c>
    </row>
    <row r="190" customFormat="false" ht="15" hidden="false" customHeight="true" outlineLevel="0" collapsed="false">
      <c r="A190" s="60" t="n">
        <v>45410</v>
      </c>
      <c r="B190" s="1" t="n">
        <v>15</v>
      </c>
      <c r="C190" s="165" t="n">
        <v>35</v>
      </c>
      <c r="D190" s="38" t="n">
        <v>-8.99</v>
      </c>
      <c r="E190" s="166" t="n">
        <f aca="false">IF(C190=0,"",D190/C190)</f>
        <v>-0.256857142857143</v>
      </c>
      <c r="F190" s="36" t="n">
        <v>774.66</v>
      </c>
      <c r="G190" s="165" t="n">
        <v>1740.07</v>
      </c>
    </row>
    <row r="191" customFormat="false" ht="15" hidden="false" customHeight="true" outlineLevel="0" collapsed="false">
      <c r="A191" s="60" t="n">
        <v>45411</v>
      </c>
      <c r="B191" s="1" t="n">
        <v>13</v>
      </c>
      <c r="C191" s="165" t="n">
        <v>31</v>
      </c>
      <c r="D191" s="36" t="n">
        <v>39.62</v>
      </c>
      <c r="E191" s="166" t="n">
        <f aca="false">IF(C191=0,"",D191/C191)</f>
        <v>1.27806451612903</v>
      </c>
      <c r="F191" s="36" t="n">
        <v>814.28</v>
      </c>
      <c r="G191" s="165" t="n">
        <v>1779.69</v>
      </c>
    </row>
    <row r="192" customFormat="false" ht="15" hidden="false" customHeight="true" outlineLevel="0" collapsed="false">
      <c r="A192" s="60" t="n">
        <v>45412</v>
      </c>
      <c r="B192" s="1" t="n">
        <v>12</v>
      </c>
      <c r="C192" s="165" t="n">
        <v>26.71</v>
      </c>
      <c r="D192" s="36" t="n">
        <v>18.82</v>
      </c>
      <c r="E192" s="166" t="n">
        <f aca="false">IF(C192=0,"",D192/C192)</f>
        <v>0.704605016847623</v>
      </c>
      <c r="F192" s="36" t="n">
        <v>833.1</v>
      </c>
      <c r="G192" s="165" t="n">
        <v>1798.51</v>
      </c>
    </row>
    <row r="193" customFormat="false" ht="15" hidden="false" customHeight="true" outlineLevel="0" collapsed="false">
      <c r="A193" s="63" t="s">
        <v>1700</v>
      </c>
      <c r="B193" s="63" t="n">
        <f aca="false">SUM(B163:B192)</f>
        <v>434</v>
      </c>
      <c r="C193" s="167" t="n">
        <f aca="false">SUM(C163:C192)</f>
        <v>1036.54</v>
      </c>
      <c r="D193" s="144" t="n">
        <v>-14.45</v>
      </c>
      <c r="E193" s="168" t="n">
        <f aca="false">IF(C193=0,"",D193/C193)</f>
        <v>-0.0139406101067011</v>
      </c>
      <c r="F193" s="141" t="n">
        <v>833.1</v>
      </c>
      <c r="G193" s="167" t="n">
        <v>1798.51</v>
      </c>
    </row>
    <row r="194" customFormat="false" ht="15" hidden="false" customHeight="true" outlineLevel="0" collapsed="false">
      <c r="A194" s="63" t="s">
        <v>1701</v>
      </c>
      <c r="B194" s="63" t="n">
        <f aca="false">B10+B41+B73+B105+B130+B162+B193</f>
        <v>3231</v>
      </c>
      <c r="C194" s="167" t="n">
        <f aca="false">C10+C41+C73+C105+C130+C162+C193</f>
        <v>6822.65</v>
      </c>
      <c r="D194" s="141" t="n">
        <v>833.1</v>
      </c>
      <c r="E194" s="168" t="n">
        <f aca="false">IF(C194=0,"",D194/C194)</f>
        <v>0.122107978571376</v>
      </c>
      <c r="F194" s="141" t="n">
        <v>833.1</v>
      </c>
      <c r="G194" s="167" t="n">
        <v>1798.51</v>
      </c>
    </row>
    <row r="195" customFormat="false" ht="15" hidden="false" customHeight="true" outlineLevel="0" collapsed="false">
      <c r="A195" s="60" t="n">
        <v>45413</v>
      </c>
      <c r="B195" s="1" t="n">
        <v>12</v>
      </c>
      <c r="C195" s="165" t="n">
        <v>28</v>
      </c>
      <c r="D195" s="36" t="n">
        <v>1.75</v>
      </c>
      <c r="E195" s="166" t="n">
        <f aca="false">IF(C195=0,"",D195/C195)</f>
        <v>0.0625</v>
      </c>
      <c r="F195" s="36" t="n">
        <v>834.85</v>
      </c>
      <c r="G195" s="165" t="n">
        <v>1800.26</v>
      </c>
    </row>
    <row r="196" customFormat="false" ht="15" hidden="false" customHeight="true" outlineLevel="0" collapsed="false">
      <c r="A196" s="60" t="n">
        <v>45414</v>
      </c>
      <c r="B196" s="1" t="n">
        <v>8</v>
      </c>
      <c r="C196" s="165" t="n">
        <v>20</v>
      </c>
      <c r="D196" s="38" t="n">
        <v>-20</v>
      </c>
      <c r="E196" s="166" t="n">
        <f aca="false">IF(C196=0,"",D196/C196)</f>
        <v>-1</v>
      </c>
      <c r="F196" s="36" t="n">
        <v>814.85</v>
      </c>
      <c r="G196" s="165" t="n">
        <v>1780.26</v>
      </c>
    </row>
    <row r="197" customFormat="false" ht="15" hidden="false" customHeight="true" outlineLevel="0" collapsed="false">
      <c r="A197" s="60" t="n">
        <v>45415</v>
      </c>
      <c r="B197" s="1" t="n">
        <v>11</v>
      </c>
      <c r="C197" s="165" t="n">
        <v>27</v>
      </c>
      <c r="D197" s="36" t="n">
        <v>5.69</v>
      </c>
      <c r="E197" s="166" t="n">
        <f aca="false">IF(C197=0,"",D197/C197)</f>
        <v>0.210740740740741</v>
      </c>
      <c r="F197" s="36" t="n">
        <v>820.54</v>
      </c>
      <c r="G197" s="165" t="n">
        <v>1785.95</v>
      </c>
    </row>
    <row r="198" customFormat="false" ht="15" hidden="false" customHeight="true" outlineLevel="0" collapsed="false">
      <c r="A198" s="60" t="n">
        <v>45416</v>
      </c>
      <c r="B198" s="1" t="n">
        <v>12</v>
      </c>
      <c r="C198" s="165" t="n">
        <v>30</v>
      </c>
      <c r="D198" s="38" t="n">
        <v>-12.3</v>
      </c>
      <c r="E198" s="166" t="n">
        <f aca="false">IF(C198=0,"",D198/C198)</f>
        <v>-0.41</v>
      </c>
      <c r="F198" s="36" t="n">
        <v>808.24</v>
      </c>
      <c r="G198" s="165" t="n">
        <v>1773.65</v>
      </c>
    </row>
    <row r="199" customFormat="false" ht="15" hidden="false" customHeight="true" outlineLevel="0" collapsed="false">
      <c r="A199" s="60" t="n">
        <v>45417</v>
      </c>
      <c r="B199" s="1" t="n">
        <v>5</v>
      </c>
      <c r="C199" s="165" t="n">
        <v>12</v>
      </c>
      <c r="D199" s="38" t="n">
        <v>-8.34</v>
      </c>
      <c r="E199" s="166" t="n">
        <f aca="false">IF(C199=0,"",D199/C199)</f>
        <v>-0.695</v>
      </c>
      <c r="F199" s="36" t="n">
        <v>799.9</v>
      </c>
      <c r="G199" s="165" t="n">
        <v>1765.31</v>
      </c>
    </row>
    <row r="200" customFormat="false" ht="15" hidden="false" customHeight="true" outlineLevel="0" collapsed="false">
      <c r="A200" s="60" t="n">
        <v>45418</v>
      </c>
      <c r="B200" s="1" t="n">
        <v>3</v>
      </c>
      <c r="C200" s="165" t="n">
        <v>8</v>
      </c>
      <c r="D200" s="38" t="n">
        <v>-0.56</v>
      </c>
      <c r="E200" s="166" t="n">
        <f aca="false">IF(C200=0,"",D200/C200)</f>
        <v>-0.07</v>
      </c>
      <c r="F200" s="36" t="n">
        <v>799.34</v>
      </c>
      <c r="G200" s="165" t="n">
        <v>1764.75</v>
      </c>
    </row>
    <row r="201" customFormat="false" ht="15" hidden="false" customHeight="true" outlineLevel="0" collapsed="false">
      <c r="A201" s="60" t="n">
        <v>45419</v>
      </c>
      <c r="B201" s="1" t="n">
        <v>8</v>
      </c>
      <c r="C201" s="165" t="n">
        <v>21</v>
      </c>
      <c r="D201" s="38" t="n">
        <v>-10.5</v>
      </c>
      <c r="E201" s="166" t="n">
        <f aca="false">IF(C201=0,"",D201/C201)</f>
        <v>-0.5</v>
      </c>
      <c r="F201" s="36" t="n">
        <v>788.84</v>
      </c>
      <c r="G201" s="165" t="n">
        <v>1754.25</v>
      </c>
    </row>
    <row r="202" customFormat="false" ht="15" hidden="false" customHeight="true" outlineLevel="0" collapsed="false">
      <c r="A202" s="60" t="n">
        <v>45420</v>
      </c>
      <c r="B202" s="1" t="n">
        <v>8</v>
      </c>
      <c r="C202" s="165" t="n">
        <v>21</v>
      </c>
      <c r="D202" s="38" t="n">
        <v>-2.25</v>
      </c>
      <c r="E202" s="166" t="n">
        <f aca="false">IF(C202=0,"",D202/C202)</f>
        <v>-0.107142857142857</v>
      </c>
      <c r="F202" s="36" t="n">
        <v>786.59</v>
      </c>
      <c r="G202" s="165" t="n">
        <v>1752</v>
      </c>
    </row>
    <row r="203" customFormat="false" ht="15" hidden="false" customHeight="true" outlineLevel="0" collapsed="false">
      <c r="A203" s="60" t="n">
        <v>45421</v>
      </c>
      <c r="B203" s="1" t="n">
        <v>3</v>
      </c>
      <c r="C203" s="165" t="n">
        <v>8</v>
      </c>
      <c r="D203" s="38" t="n">
        <v>-8</v>
      </c>
      <c r="E203" s="166" t="n">
        <f aca="false">IF(C203=0,"",D203/C203)</f>
        <v>-1</v>
      </c>
      <c r="F203" s="36" t="n">
        <v>778.59</v>
      </c>
      <c r="G203" s="165" t="n">
        <v>1744</v>
      </c>
    </row>
    <row r="204" customFormat="false" ht="15" hidden="false" customHeight="true" outlineLevel="0" collapsed="false">
      <c r="A204" s="60" t="n">
        <v>45422</v>
      </c>
      <c r="B204" s="1" t="n">
        <v>7</v>
      </c>
      <c r="C204" s="165" t="n">
        <v>17</v>
      </c>
      <c r="D204" s="36" t="n">
        <v>44.2</v>
      </c>
      <c r="E204" s="166" t="n">
        <f aca="false">IF(C204=0,"",D204/C204)</f>
        <v>2.6</v>
      </c>
      <c r="F204" s="36" t="n">
        <v>822.79</v>
      </c>
      <c r="G204" s="165" t="n">
        <v>1788.2</v>
      </c>
    </row>
    <row r="205" customFormat="false" ht="15" hidden="false" customHeight="true" outlineLevel="0" collapsed="false">
      <c r="A205" s="60" t="n">
        <v>45423</v>
      </c>
      <c r="B205" s="1" t="n">
        <v>16</v>
      </c>
      <c r="C205" s="165" t="n">
        <v>34</v>
      </c>
      <c r="D205" s="36" t="n">
        <v>44.59</v>
      </c>
      <c r="E205" s="166" t="n">
        <f aca="false">IF(C205=0,"",D205/C205)</f>
        <v>1.31147058823529</v>
      </c>
      <c r="F205" s="36" t="n">
        <v>867.38</v>
      </c>
      <c r="G205" s="165" t="n">
        <v>1832.79</v>
      </c>
    </row>
    <row r="206" customFormat="false" ht="15" hidden="false" customHeight="true" outlineLevel="0" collapsed="false">
      <c r="A206" s="60" t="n">
        <v>45424</v>
      </c>
      <c r="B206" s="1" t="n">
        <v>6</v>
      </c>
      <c r="C206" s="165" t="n">
        <v>16</v>
      </c>
      <c r="D206" s="36" t="n">
        <v>85.94</v>
      </c>
      <c r="E206" s="166" t="n">
        <f aca="false">IF(C206=0,"",D206/C206)</f>
        <v>5.37125</v>
      </c>
      <c r="F206" s="36" t="n">
        <v>953.32</v>
      </c>
      <c r="G206" s="165" t="n">
        <v>1918.73</v>
      </c>
    </row>
    <row r="207" customFormat="false" ht="15" hidden="false" customHeight="true" outlineLevel="0" collapsed="false">
      <c r="A207" s="60" t="n">
        <v>45425</v>
      </c>
      <c r="B207" s="1" t="n">
        <v>7</v>
      </c>
      <c r="C207" s="165" t="n">
        <v>16</v>
      </c>
      <c r="D207" s="38" t="n">
        <v>-3.2</v>
      </c>
      <c r="E207" s="166" t="n">
        <f aca="false">IF(C207=0,"",D207/C207)</f>
        <v>-0.2</v>
      </c>
      <c r="F207" s="36" t="n">
        <v>950.12</v>
      </c>
      <c r="G207" s="165" t="n">
        <v>1915.53</v>
      </c>
    </row>
    <row r="208" customFormat="false" ht="15" hidden="false" customHeight="true" outlineLevel="0" collapsed="false">
      <c r="A208" s="60" t="n">
        <v>45426</v>
      </c>
      <c r="B208" s="1" t="n">
        <v>7</v>
      </c>
      <c r="C208" s="165" t="n">
        <v>18</v>
      </c>
      <c r="D208" s="38" t="n">
        <v>-10</v>
      </c>
      <c r="E208" s="166" t="n">
        <f aca="false">IF(C208=0,"",D208/C208)</f>
        <v>-0.555555555555556</v>
      </c>
      <c r="F208" s="36" t="n">
        <v>940.12</v>
      </c>
      <c r="G208" s="165" t="n">
        <v>1905.53</v>
      </c>
    </row>
    <row r="209" customFormat="false" ht="15" hidden="false" customHeight="true" outlineLevel="0" collapsed="false">
      <c r="A209" s="60" t="n">
        <v>45427</v>
      </c>
      <c r="B209" s="1" t="n">
        <v>7</v>
      </c>
      <c r="C209" s="165" t="n">
        <v>17</v>
      </c>
      <c r="D209" s="36" t="n">
        <v>0.56</v>
      </c>
      <c r="E209" s="166" t="n">
        <f aca="false">IF(C209=0,"",D209/C209)</f>
        <v>0.0329411764705882</v>
      </c>
      <c r="F209" s="36" t="n">
        <v>940.68</v>
      </c>
      <c r="G209" s="165" t="n">
        <v>1906.09</v>
      </c>
    </row>
    <row r="210" customFormat="false" ht="15" hidden="false" customHeight="true" outlineLevel="0" collapsed="false">
      <c r="A210" s="60" t="n">
        <v>45428</v>
      </c>
      <c r="B210" s="1" t="n">
        <v>7</v>
      </c>
      <c r="C210" s="165" t="n">
        <v>18</v>
      </c>
      <c r="D210" s="36" t="n">
        <v>22.9</v>
      </c>
      <c r="E210" s="166" t="n">
        <f aca="false">IF(C210=0,"",D210/C210)</f>
        <v>1.27222222222222</v>
      </c>
      <c r="F210" s="36" t="n">
        <v>963.58</v>
      </c>
      <c r="G210" s="165" t="n">
        <v>1928.99</v>
      </c>
    </row>
    <row r="211" customFormat="false" ht="15" hidden="false" customHeight="true" outlineLevel="0" collapsed="false">
      <c r="A211" s="60" t="n">
        <v>45429</v>
      </c>
      <c r="B211" s="1" t="n">
        <v>5</v>
      </c>
      <c r="C211" s="165" t="n">
        <v>11</v>
      </c>
      <c r="D211" s="36" t="n">
        <v>6.04</v>
      </c>
      <c r="E211" s="166" t="n">
        <f aca="false">IF(C211=0,"",D211/C211)</f>
        <v>0.549090909090909</v>
      </c>
      <c r="F211" s="36" t="n">
        <v>969.62</v>
      </c>
      <c r="G211" s="165" t="n">
        <v>1935.03</v>
      </c>
    </row>
    <row r="212" customFormat="false" ht="15" hidden="false" customHeight="true" outlineLevel="0" collapsed="false">
      <c r="A212" s="60" t="n">
        <v>45430</v>
      </c>
      <c r="B212" s="1" t="n">
        <v>10</v>
      </c>
      <c r="C212" s="165" t="n">
        <v>23</v>
      </c>
      <c r="D212" s="38" t="n">
        <v>-8.24</v>
      </c>
      <c r="E212" s="166" t="n">
        <f aca="false">IF(C212=0,"",D212/C212)</f>
        <v>-0.358260869565217</v>
      </c>
      <c r="F212" s="36" t="n">
        <v>961.38</v>
      </c>
      <c r="G212" s="165" t="n">
        <v>1926.79</v>
      </c>
    </row>
    <row r="213" customFormat="false" ht="15" hidden="false" customHeight="true" outlineLevel="0" collapsed="false">
      <c r="A213" s="60" t="n">
        <v>45431</v>
      </c>
      <c r="B213" s="1" t="n">
        <v>7</v>
      </c>
      <c r="C213" s="165" t="n">
        <v>16</v>
      </c>
      <c r="D213" s="38" t="n">
        <v>-0.42</v>
      </c>
      <c r="E213" s="166" t="n">
        <f aca="false">IF(C213=0,"",D213/C213)</f>
        <v>-0.02625</v>
      </c>
      <c r="F213" s="36" t="n">
        <v>960.96</v>
      </c>
      <c r="G213" s="165" t="n">
        <v>1926.37</v>
      </c>
    </row>
    <row r="214" customFormat="false" ht="15" hidden="false" customHeight="true" outlineLevel="0" collapsed="false">
      <c r="A214" s="60" t="n">
        <v>45432</v>
      </c>
      <c r="B214" s="1" t="n">
        <v>13</v>
      </c>
      <c r="C214" s="165" t="n">
        <v>31</v>
      </c>
      <c r="D214" s="38" t="n">
        <v>-6.55</v>
      </c>
      <c r="E214" s="166" t="n">
        <f aca="false">IF(C214=0,"",D214/C214)</f>
        <v>-0.211290322580645</v>
      </c>
      <c r="F214" s="36" t="n">
        <v>954.41</v>
      </c>
      <c r="G214" s="165" t="n">
        <v>1919.82</v>
      </c>
    </row>
    <row r="215" customFormat="false" ht="15" hidden="false" customHeight="true" outlineLevel="0" collapsed="false">
      <c r="A215" s="60" t="n">
        <v>45433</v>
      </c>
      <c r="B215" s="1" t="n">
        <v>0</v>
      </c>
      <c r="C215" s="165" t="n">
        <v>0</v>
      </c>
      <c r="D215" s="35" t="n">
        <v>0</v>
      </c>
      <c r="E215" s="166" t="str">
        <f aca="false">IF(C215=0,"",D215/C215)</f>
        <v/>
      </c>
      <c r="F215" s="36" t="n">
        <v>954.41</v>
      </c>
      <c r="G215" s="165" t="n">
        <v>1919.82</v>
      </c>
    </row>
    <row r="216" customFormat="false" ht="15" hidden="false" customHeight="true" outlineLevel="0" collapsed="false">
      <c r="A216" s="60" t="n">
        <v>45434</v>
      </c>
      <c r="B216" s="1" t="n">
        <v>6</v>
      </c>
      <c r="C216" s="165" t="n">
        <v>13</v>
      </c>
      <c r="D216" s="36" t="n">
        <v>3.5</v>
      </c>
      <c r="E216" s="166" t="n">
        <f aca="false">IF(C216=0,"",D216/C216)</f>
        <v>0.269230769230769</v>
      </c>
      <c r="F216" s="36" t="n">
        <v>957.91</v>
      </c>
      <c r="G216" s="165" t="n">
        <v>1923.32</v>
      </c>
    </row>
    <row r="217" customFormat="false" ht="15" hidden="false" customHeight="true" outlineLevel="0" collapsed="false">
      <c r="A217" s="60" t="n">
        <v>45435</v>
      </c>
      <c r="B217" s="1" t="n">
        <v>7</v>
      </c>
      <c r="C217" s="165" t="n">
        <v>16</v>
      </c>
      <c r="D217" s="36" t="n">
        <v>10.25</v>
      </c>
      <c r="E217" s="166" t="n">
        <f aca="false">IF(C217=0,"",D217/C217)</f>
        <v>0.640625</v>
      </c>
      <c r="F217" s="36" t="n">
        <v>968.16</v>
      </c>
      <c r="G217" s="165" t="n">
        <v>1933.57</v>
      </c>
    </row>
    <row r="218" customFormat="false" ht="15" hidden="false" customHeight="true" outlineLevel="0" collapsed="false">
      <c r="A218" s="60" t="n">
        <v>45436</v>
      </c>
      <c r="B218" s="1" t="n">
        <v>11</v>
      </c>
      <c r="C218" s="165" t="n">
        <v>28</v>
      </c>
      <c r="D218" s="36" t="n">
        <v>20.83</v>
      </c>
      <c r="E218" s="166" t="n">
        <f aca="false">IF(C218=0,"",D218/C218)</f>
        <v>0.743928571428571</v>
      </c>
      <c r="F218" s="36" t="n">
        <v>988.99</v>
      </c>
      <c r="G218" s="165" t="n">
        <v>1954.4</v>
      </c>
    </row>
    <row r="219" customFormat="false" ht="15" hidden="false" customHeight="true" outlineLevel="0" collapsed="false">
      <c r="A219" s="60" t="n">
        <v>45437</v>
      </c>
      <c r="B219" s="1" t="n">
        <v>15</v>
      </c>
      <c r="C219" s="165" t="n">
        <v>38</v>
      </c>
      <c r="D219" s="38" t="n">
        <v>-12.2</v>
      </c>
      <c r="E219" s="166" t="n">
        <f aca="false">IF(C219=0,"",D219/C219)</f>
        <v>-0.321052631578947</v>
      </c>
      <c r="F219" s="36" t="n">
        <v>976.79</v>
      </c>
      <c r="G219" s="165" t="n">
        <v>1942.2</v>
      </c>
    </row>
    <row r="220" customFormat="false" ht="15" hidden="false" customHeight="true" outlineLevel="0" collapsed="false">
      <c r="A220" s="60" t="n">
        <v>45438</v>
      </c>
      <c r="B220" s="1" t="n">
        <v>14</v>
      </c>
      <c r="C220" s="165" t="n">
        <v>27.5</v>
      </c>
      <c r="D220" s="36" t="n">
        <v>7.26</v>
      </c>
      <c r="E220" s="166" t="n">
        <f aca="false">IF(C220=0,"",D220/C220)</f>
        <v>0.264</v>
      </c>
      <c r="F220" s="36" t="n">
        <v>984.05</v>
      </c>
      <c r="G220" s="165" t="n">
        <v>1949.46</v>
      </c>
    </row>
    <row r="221" customFormat="false" ht="15" hidden="false" customHeight="true" outlineLevel="0" collapsed="false">
      <c r="A221" s="60" t="n">
        <v>45439</v>
      </c>
      <c r="B221" s="1" t="n">
        <v>6</v>
      </c>
      <c r="C221" s="165" t="n">
        <v>15</v>
      </c>
      <c r="D221" s="36" t="n">
        <v>0.08</v>
      </c>
      <c r="E221" s="166" t="n">
        <f aca="false">IF(C221=0,"",D221/C221)</f>
        <v>0.00533333333333333</v>
      </c>
      <c r="F221" s="36" t="n">
        <v>984.13</v>
      </c>
      <c r="G221" s="165" t="n">
        <v>1949.54</v>
      </c>
    </row>
    <row r="222" customFormat="false" ht="15" hidden="false" customHeight="true" outlineLevel="0" collapsed="false">
      <c r="A222" s="60" t="n">
        <v>45440</v>
      </c>
      <c r="B222" s="1" t="n">
        <v>9</v>
      </c>
      <c r="C222" s="165" t="n">
        <v>19.5</v>
      </c>
      <c r="D222" s="36" t="n">
        <v>8.21</v>
      </c>
      <c r="E222" s="166" t="n">
        <f aca="false">IF(C222=0,"",D222/C222)</f>
        <v>0.421025641025641</v>
      </c>
      <c r="F222" s="36" t="n">
        <v>992.34</v>
      </c>
      <c r="G222" s="165" t="n">
        <v>1957.75</v>
      </c>
    </row>
    <row r="223" customFormat="false" ht="15" hidden="false" customHeight="true" outlineLevel="0" collapsed="false">
      <c r="A223" s="60" t="n">
        <v>45441</v>
      </c>
      <c r="B223" s="1" t="n">
        <v>9</v>
      </c>
      <c r="C223" s="165" t="n">
        <v>20</v>
      </c>
      <c r="D223" s="38" t="n">
        <v>-14.51</v>
      </c>
      <c r="E223" s="166" t="n">
        <f aca="false">IF(C223=0,"",D223/C223)</f>
        <v>-0.7255</v>
      </c>
      <c r="F223" s="36" t="n">
        <v>977.83</v>
      </c>
      <c r="G223" s="165" t="n">
        <v>1943.24</v>
      </c>
    </row>
    <row r="224" customFormat="false" ht="15" hidden="false" customHeight="true" outlineLevel="0" collapsed="false">
      <c r="A224" s="60" t="n">
        <v>45442</v>
      </c>
      <c r="B224" s="1" t="n">
        <v>2</v>
      </c>
      <c r="C224" s="165" t="n">
        <v>4</v>
      </c>
      <c r="D224" s="36" t="n">
        <v>4.39</v>
      </c>
      <c r="E224" s="166" t="n">
        <f aca="false">IF(C224=0,"",D224/C224)</f>
        <v>1.0975</v>
      </c>
      <c r="F224" s="36" t="n">
        <v>982.22</v>
      </c>
      <c r="G224" s="165" t="n">
        <v>1947.63</v>
      </c>
    </row>
    <row r="225" customFormat="false" ht="15" hidden="false" customHeight="true" outlineLevel="0" collapsed="false">
      <c r="A225" s="60" t="n">
        <v>45443</v>
      </c>
      <c r="B225" s="1" t="n">
        <v>15</v>
      </c>
      <c r="C225" s="165" t="n">
        <v>32</v>
      </c>
      <c r="D225" s="38" t="n">
        <v>-23.66</v>
      </c>
      <c r="E225" s="166" t="n">
        <f aca="false">IF(C225=0,"",D225/C225)</f>
        <v>-0.739375</v>
      </c>
      <c r="F225" s="36" t="n">
        <v>958.56</v>
      </c>
      <c r="G225" s="165" t="n">
        <v>1923.97</v>
      </c>
    </row>
    <row r="226" customFormat="false" ht="15" hidden="false" customHeight="true" outlineLevel="0" collapsed="false">
      <c r="A226" s="63" t="s">
        <v>1702</v>
      </c>
      <c r="B226" s="63" t="n">
        <f aca="false">SUM(B195:B225)</f>
        <v>256</v>
      </c>
      <c r="C226" s="167" t="n">
        <f aca="false">SUM(C195:C225)</f>
        <v>605</v>
      </c>
      <c r="D226" s="141" t="n">
        <v>125.46</v>
      </c>
      <c r="E226" s="168" t="n">
        <f aca="false">IF(C226=0,"",D226/C226)</f>
        <v>0.207371900826446</v>
      </c>
      <c r="F226" s="141" t="n">
        <v>958.56</v>
      </c>
      <c r="G226" s="167" t="n">
        <v>1923.97</v>
      </c>
    </row>
    <row r="227" customFormat="false" ht="15" hidden="false" customHeight="true" outlineLevel="0" collapsed="false">
      <c r="A227" s="60" t="n">
        <v>45444</v>
      </c>
      <c r="B227" s="1" t="n">
        <v>14</v>
      </c>
      <c r="C227" s="165" t="n">
        <v>29</v>
      </c>
      <c r="D227" s="36" t="n">
        <v>2.08</v>
      </c>
      <c r="E227" s="166" t="n">
        <f aca="false">IF(C227=0,"",D227/C227)</f>
        <v>0.0717241379310345</v>
      </c>
      <c r="F227" s="36" t="n">
        <v>960.64</v>
      </c>
      <c r="G227" s="165" t="n">
        <v>1926.05</v>
      </c>
    </row>
    <row r="228" customFormat="false" ht="15" hidden="false" customHeight="true" outlineLevel="0" collapsed="false">
      <c r="A228" s="60" t="n">
        <v>45445</v>
      </c>
      <c r="B228" s="1" t="n">
        <v>8</v>
      </c>
      <c r="C228" s="165" t="n">
        <v>17.5</v>
      </c>
      <c r="D228" s="38" t="n">
        <v>-12.01</v>
      </c>
      <c r="E228" s="166" t="n">
        <f aca="false">IF(C228=0,"",D228/C228)</f>
        <v>-0.686285714285714</v>
      </c>
      <c r="F228" s="36" t="n">
        <v>948.63</v>
      </c>
      <c r="G228" s="165" t="n">
        <v>1914.04</v>
      </c>
    </row>
    <row r="229" customFormat="false" ht="15" hidden="false" customHeight="true" outlineLevel="0" collapsed="false">
      <c r="A229" s="60" t="n">
        <v>45446</v>
      </c>
      <c r="B229" s="1" t="n">
        <v>0</v>
      </c>
      <c r="C229" s="165" t="n">
        <v>0</v>
      </c>
      <c r="D229" s="35" t="n">
        <v>0</v>
      </c>
      <c r="E229" s="166" t="str">
        <f aca="false">IF(C229=0,"",D229/C229)</f>
        <v/>
      </c>
      <c r="F229" s="36" t="n">
        <v>948.63</v>
      </c>
      <c r="G229" s="165" t="n">
        <v>1914.04</v>
      </c>
    </row>
    <row r="230" customFormat="false" ht="15" hidden="false" customHeight="true" outlineLevel="0" collapsed="false">
      <c r="A230" s="60" t="n">
        <v>45447</v>
      </c>
      <c r="B230" s="1" t="n">
        <v>4</v>
      </c>
      <c r="C230" s="165" t="n">
        <v>10</v>
      </c>
      <c r="D230" s="38" t="n">
        <v>-3.82</v>
      </c>
      <c r="E230" s="166" t="n">
        <f aca="false">IF(C230=0,"",D230/C230)</f>
        <v>-0.382</v>
      </c>
      <c r="F230" s="36" t="n">
        <v>944.81</v>
      </c>
      <c r="G230" s="165" t="n">
        <v>1910.22</v>
      </c>
    </row>
    <row r="231" customFormat="false" ht="15" hidden="false" customHeight="true" outlineLevel="0" collapsed="false">
      <c r="A231" s="1" t="s">
        <v>1703</v>
      </c>
      <c r="B231" s="1" t="n">
        <v>0</v>
      </c>
      <c r="C231" s="165" t="n">
        <v>0</v>
      </c>
      <c r="D231" s="171" t="n">
        <v>0</v>
      </c>
      <c r="F231" s="171" t="n">
        <v>944.81</v>
      </c>
      <c r="G231" s="165" t="n">
        <v>1910.22</v>
      </c>
    </row>
    <row r="232" customFormat="false" ht="15" hidden="false" customHeight="true" outlineLevel="0" collapsed="false">
      <c r="A232" s="60" t="n">
        <v>45450</v>
      </c>
      <c r="B232" s="1" t="n">
        <v>8</v>
      </c>
      <c r="C232" s="165" t="n">
        <v>19</v>
      </c>
      <c r="D232" s="38" t="n">
        <v>-19</v>
      </c>
      <c r="E232" s="166" t="n">
        <f aca="false">IF(C232=0,"",D232/C232)</f>
        <v>-1</v>
      </c>
      <c r="F232" s="36" t="n">
        <v>925.81</v>
      </c>
      <c r="G232" s="165" t="n">
        <v>1891.22</v>
      </c>
    </row>
    <row r="233" customFormat="false" ht="15" hidden="false" customHeight="true" outlineLevel="0" collapsed="false">
      <c r="A233" s="60" t="n">
        <v>45451</v>
      </c>
      <c r="B233" s="1" t="n">
        <v>11</v>
      </c>
      <c r="C233" s="165" t="n">
        <v>23.33</v>
      </c>
      <c r="D233" s="36" t="n">
        <v>6.37</v>
      </c>
      <c r="E233" s="166" t="n">
        <f aca="false">IF(C233=0,"",D233/C233)</f>
        <v>0.273039005572225</v>
      </c>
      <c r="F233" s="36" t="n">
        <v>932.18</v>
      </c>
      <c r="G233" s="165" t="n">
        <v>1897.59</v>
      </c>
    </row>
    <row r="234" customFormat="false" ht="15" hidden="false" customHeight="true" outlineLevel="0" collapsed="false">
      <c r="A234" s="60" t="n">
        <v>45452</v>
      </c>
      <c r="B234" s="1" t="n">
        <v>1</v>
      </c>
      <c r="C234" s="165" t="n">
        <v>3</v>
      </c>
      <c r="D234" s="36" t="n">
        <v>2.49</v>
      </c>
      <c r="E234" s="166" t="n">
        <f aca="false">IF(C234=0,"",D234/C234)</f>
        <v>0.83</v>
      </c>
      <c r="F234" s="36" t="n">
        <v>934.67</v>
      </c>
      <c r="G234" s="165" t="n">
        <v>1900.08</v>
      </c>
    </row>
    <row r="235" customFormat="false" ht="15" hidden="false" customHeight="true" outlineLevel="0" collapsed="false">
      <c r="A235" s="60" t="n">
        <v>45453</v>
      </c>
      <c r="B235" s="1" t="n">
        <v>8</v>
      </c>
      <c r="C235" s="165" t="n">
        <v>16.5</v>
      </c>
      <c r="D235" s="36" t="n">
        <v>17.4</v>
      </c>
      <c r="E235" s="166" t="n">
        <f aca="false">IF(C235=0,"",D235/C235)</f>
        <v>1.05454545454545</v>
      </c>
      <c r="F235" s="36" t="n">
        <v>952.07</v>
      </c>
      <c r="G235" s="165" t="n">
        <v>1917.48</v>
      </c>
    </row>
    <row r="236" customFormat="false" ht="15" hidden="false" customHeight="true" outlineLevel="0" collapsed="false">
      <c r="A236" s="60" t="n">
        <v>45454</v>
      </c>
      <c r="B236" s="1" t="n">
        <v>0</v>
      </c>
      <c r="C236" s="165" t="n">
        <v>0</v>
      </c>
      <c r="D236" s="35" t="n">
        <v>0</v>
      </c>
      <c r="E236" s="166" t="str">
        <f aca="false">IF(C236=0,"",D236/C236)</f>
        <v/>
      </c>
      <c r="F236" s="36" t="n">
        <v>952.07</v>
      </c>
      <c r="G236" s="165" t="n">
        <v>1917.48</v>
      </c>
    </row>
    <row r="237" customFormat="false" ht="15" hidden="false" customHeight="true" outlineLevel="0" collapsed="false">
      <c r="A237" s="60" t="n">
        <v>45455</v>
      </c>
      <c r="B237" s="1" t="n">
        <v>2</v>
      </c>
      <c r="C237" s="165" t="n">
        <v>3</v>
      </c>
      <c r="D237" s="38" t="n">
        <v>-3</v>
      </c>
      <c r="E237" s="166" t="n">
        <f aca="false">IF(C237=0,"",D237/C237)</f>
        <v>-1</v>
      </c>
      <c r="F237" s="36" t="n">
        <v>949.07</v>
      </c>
      <c r="G237" s="165" t="n">
        <v>1914.48</v>
      </c>
    </row>
    <row r="238" customFormat="false" ht="15" hidden="false" customHeight="true" outlineLevel="0" collapsed="false">
      <c r="A238" s="60" t="n">
        <v>45456</v>
      </c>
      <c r="B238" s="1" t="n">
        <v>12</v>
      </c>
      <c r="C238" s="165" t="n">
        <v>23</v>
      </c>
      <c r="D238" s="38" t="n">
        <v>-19.2</v>
      </c>
      <c r="E238" s="166" t="n">
        <f aca="false">IF(C238=0,"",D238/C238)</f>
        <v>-0.834782608695652</v>
      </c>
      <c r="F238" s="36" t="n">
        <v>929.87</v>
      </c>
      <c r="G238" s="165" t="n">
        <v>1895.28</v>
      </c>
    </row>
    <row r="239" customFormat="false" ht="15" hidden="false" customHeight="true" outlineLevel="0" collapsed="false">
      <c r="A239" s="60" t="n">
        <v>45457</v>
      </c>
      <c r="B239" s="1" t="n">
        <v>2</v>
      </c>
      <c r="C239" s="165" t="n">
        <v>3</v>
      </c>
      <c r="D239" s="36" t="n">
        <v>3.22</v>
      </c>
      <c r="E239" s="166" t="n">
        <f aca="false">IF(C239=0,"",D239/C239)</f>
        <v>1.07333333333333</v>
      </c>
      <c r="F239" s="36" t="n">
        <v>933.09</v>
      </c>
      <c r="G239" s="165" t="n">
        <v>1898.5</v>
      </c>
    </row>
    <row r="240" customFormat="false" ht="15" hidden="false" customHeight="true" outlineLevel="0" collapsed="false">
      <c r="A240" s="60" t="n">
        <v>45458</v>
      </c>
      <c r="B240" s="1" t="n">
        <v>5</v>
      </c>
      <c r="C240" s="165" t="n">
        <v>8.5</v>
      </c>
      <c r="D240" s="38" t="n">
        <v>-2.8</v>
      </c>
      <c r="E240" s="166" t="n">
        <f aca="false">IF(C240=0,"",D240/C240)</f>
        <v>-0.329411764705882</v>
      </c>
      <c r="F240" s="36" t="n">
        <v>930.29</v>
      </c>
      <c r="G240" s="165" t="n">
        <v>1895.7</v>
      </c>
    </row>
    <row r="241" customFormat="false" ht="15" hidden="false" customHeight="true" outlineLevel="0" collapsed="false">
      <c r="A241" s="60" t="n">
        <v>45459</v>
      </c>
      <c r="B241" s="1" t="n">
        <v>1</v>
      </c>
      <c r="C241" s="165" t="n">
        <v>3</v>
      </c>
      <c r="D241" s="36" t="n">
        <v>2.55</v>
      </c>
      <c r="E241" s="166" t="n">
        <f aca="false">IF(C241=0,"",D241/C241)</f>
        <v>0.85</v>
      </c>
      <c r="F241" s="36" t="n">
        <v>932.84</v>
      </c>
      <c r="G241" s="165" t="n">
        <v>1898.25</v>
      </c>
    </row>
    <row r="242" customFormat="false" ht="15" hidden="false" customHeight="true" outlineLevel="0" collapsed="false">
      <c r="A242" s="60" t="n">
        <v>45460</v>
      </c>
      <c r="B242" s="1" t="n">
        <v>0</v>
      </c>
      <c r="C242" s="165" t="n">
        <v>0</v>
      </c>
      <c r="D242" s="35" t="n">
        <v>0</v>
      </c>
      <c r="E242" s="166" t="str">
        <f aca="false">IF(C242=0,"",D242/C242)</f>
        <v/>
      </c>
      <c r="F242" s="36" t="n">
        <v>932.84</v>
      </c>
      <c r="G242" s="165" t="n">
        <v>1898.25</v>
      </c>
    </row>
    <row r="243" customFormat="false" ht="15" hidden="false" customHeight="true" outlineLevel="0" collapsed="false">
      <c r="A243" s="60" t="n">
        <v>45461</v>
      </c>
      <c r="B243" s="1" t="n">
        <v>9</v>
      </c>
      <c r="C243" s="165" t="n">
        <v>19.5</v>
      </c>
      <c r="D243" s="38" t="n">
        <v>-19.5</v>
      </c>
      <c r="E243" s="166" t="n">
        <f aca="false">IF(C243=0,"",D243/C243)</f>
        <v>-1</v>
      </c>
      <c r="F243" s="36" t="n">
        <v>913.34</v>
      </c>
      <c r="G243" s="165" t="n">
        <v>1878.75</v>
      </c>
    </row>
    <row r="244" customFormat="false" ht="15" hidden="false" customHeight="true" outlineLevel="0" collapsed="false">
      <c r="A244" s="60" t="n">
        <v>45462</v>
      </c>
      <c r="B244" s="1" t="n">
        <v>1</v>
      </c>
      <c r="C244" s="165" t="n">
        <v>3</v>
      </c>
      <c r="D244" s="36" t="n">
        <v>2.49</v>
      </c>
      <c r="E244" s="166" t="n">
        <f aca="false">IF(C244=0,"",D244/C244)</f>
        <v>0.83</v>
      </c>
      <c r="F244" s="36" t="n">
        <v>915.83</v>
      </c>
      <c r="G244" s="165" t="n">
        <v>1881.24</v>
      </c>
    </row>
    <row r="245" customFormat="false" ht="15" hidden="false" customHeight="true" outlineLevel="0" collapsed="false">
      <c r="A245" s="60" t="n">
        <v>45463</v>
      </c>
      <c r="B245" s="1" t="n">
        <v>1</v>
      </c>
      <c r="C245" s="165" t="n">
        <v>3</v>
      </c>
      <c r="D245" s="38" t="n">
        <v>-3</v>
      </c>
      <c r="E245" s="166" t="n">
        <f aca="false">IF(C245=0,"",D245/C245)</f>
        <v>-1</v>
      </c>
      <c r="F245" s="36" t="n">
        <v>912.83</v>
      </c>
      <c r="G245" s="165" t="n">
        <v>1878.24</v>
      </c>
    </row>
    <row r="246" customFormat="false" ht="15" hidden="false" customHeight="true" outlineLevel="0" collapsed="false">
      <c r="A246" s="60" t="n">
        <v>45464</v>
      </c>
      <c r="B246" s="1" t="n">
        <v>1</v>
      </c>
      <c r="C246" s="165" t="n">
        <v>3</v>
      </c>
      <c r="D246" s="36" t="n">
        <v>2.49</v>
      </c>
      <c r="E246" s="166" t="n">
        <f aca="false">IF(C246=0,"",D246/C246)</f>
        <v>0.83</v>
      </c>
      <c r="F246" s="36" t="n">
        <v>915.32</v>
      </c>
      <c r="G246" s="165" t="n">
        <v>1880.73</v>
      </c>
    </row>
    <row r="247" customFormat="false" ht="15" hidden="false" customHeight="true" outlineLevel="0" collapsed="false">
      <c r="A247" s="60" t="n">
        <v>45465</v>
      </c>
      <c r="B247" s="1" t="n">
        <v>2</v>
      </c>
      <c r="C247" s="165" t="n">
        <v>7</v>
      </c>
      <c r="D247" s="38" t="n">
        <v>-7</v>
      </c>
      <c r="E247" s="166" t="n">
        <f aca="false">IF(C247=0,"",D247/C247)</f>
        <v>-1</v>
      </c>
      <c r="F247" s="36" t="n">
        <v>908.32</v>
      </c>
      <c r="G247" s="165" t="n">
        <v>1873.73</v>
      </c>
    </row>
    <row r="248" customFormat="false" ht="15" hidden="false" customHeight="true" outlineLevel="0" collapsed="false">
      <c r="A248" s="1" t="s">
        <v>1704</v>
      </c>
      <c r="B248" s="1" t="n">
        <v>0</v>
      </c>
      <c r="C248" s="165" t="n">
        <v>0</v>
      </c>
      <c r="D248" s="171" t="n">
        <v>0</v>
      </c>
      <c r="F248" s="171" t="n">
        <v>908.32</v>
      </c>
      <c r="G248" s="165" t="n">
        <v>1873.73</v>
      </c>
    </row>
    <row r="249" customFormat="false" ht="15" hidden="false" customHeight="true" outlineLevel="0" collapsed="false">
      <c r="A249" s="60" t="n">
        <v>45471</v>
      </c>
      <c r="B249" s="1" t="n">
        <v>5</v>
      </c>
      <c r="C249" s="165" t="n">
        <v>11</v>
      </c>
      <c r="D249" s="38" t="n">
        <v>-1.82</v>
      </c>
      <c r="E249" s="166" t="n">
        <f aca="false">IF(C249=0,"",D249/C249)</f>
        <v>-0.165454545454545</v>
      </c>
      <c r="F249" s="36" t="n">
        <v>906.5</v>
      </c>
      <c r="G249" s="165" t="n">
        <v>1871.91</v>
      </c>
    </row>
    <row r="250" customFormat="false" ht="15" hidden="false" customHeight="true" outlineLevel="0" collapsed="false">
      <c r="A250" s="60" t="n">
        <v>45472</v>
      </c>
      <c r="B250" s="1" t="n">
        <v>8</v>
      </c>
      <c r="C250" s="165" t="n">
        <v>18</v>
      </c>
      <c r="D250" s="36" t="n">
        <v>9.1</v>
      </c>
      <c r="E250" s="166" t="n">
        <f aca="false">IF(C250=0,"",D250/C250)</f>
        <v>0.505555555555556</v>
      </c>
      <c r="F250" s="36" t="n">
        <v>915.6</v>
      </c>
      <c r="G250" s="165" t="n">
        <v>1881.01</v>
      </c>
    </row>
    <row r="251" customFormat="false" ht="15" hidden="false" customHeight="true" outlineLevel="0" collapsed="false">
      <c r="A251" s="60" t="n">
        <v>45473</v>
      </c>
      <c r="B251" s="1" t="n">
        <v>6</v>
      </c>
      <c r="C251" s="165" t="n">
        <v>11</v>
      </c>
      <c r="D251" s="36" t="n">
        <v>1.64</v>
      </c>
      <c r="E251" s="166" t="n">
        <f aca="false">IF(C251=0,"",D251/C251)</f>
        <v>0.149090909090909</v>
      </c>
      <c r="F251" s="36" t="n">
        <v>917.24</v>
      </c>
      <c r="G251" s="165" t="n">
        <v>1882.65</v>
      </c>
    </row>
    <row r="252" customFormat="false" ht="15" hidden="false" customHeight="true" outlineLevel="0" collapsed="false">
      <c r="A252" s="63" t="s">
        <v>1705</v>
      </c>
      <c r="B252" s="63" t="n">
        <f aca="false">SUM(B227:B251)</f>
        <v>109</v>
      </c>
      <c r="C252" s="167" t="n">
        <f aca="false">SUM(C227:C251)</f>
        <v>234.33</v>
      </c>
      <c r="D252" s="144" t="n">
        <v>-41.32</v>
      </c>
      <c r="E252" s="168" t="n">
        <f aca="false">IF(C252=0,"",D252/C252)</f>
        <v>-0.176332522510989</v>
      </c>
      <c r="F252" s="141" t="n">
        <v>917.24</v>
      </c>
      <c r="G252" s="167" t="n">
        <v>1882.65</v>
      </c>
    </row>
    <row r="253" customFormat="false" ht="15" hidden="false" customHeight="true" outlineLevel="0" collapsed="false">
      <c r="A253" s="1" t="s">
        <v>1706</v>
      </c>
      <c r="B253" s="1" t="n">
        <v>0</v>
      </c>
      <c r="C253" s="165" t="n">
        <v>0</v>
      </c>
      <c r="D253" s="171" t="n">
        <v>0</v>
      </c>
      <c r="F253" s="171" t="n">
        <v>917.24</v>
      </c>
      <c r="G253" s="165" t="n">
        <v>1882.65</v>
      </c>
    </row>
    <row r="254" customFormat="false" ht="15" hidden="false" customHeight="true" outlineLevel="0" collapsed="false">
      <c r="A254" s="60" t="n">
        <v>45474</v>
      </c>
      <c r="B254" s="1" t="n">
        <v>0</v>
      </c>
      <c r="C254" s="165" t="n">
        <v>0</v>
      </c>
      <c r="D254" s="35" t="n">
        <v>0</v>
      </c>
      <c r="E254" s="166" t="str">
        <f aca="false">IF(C254=0,"",D254/C254)</f>
        <v/>
      </c>
      <c r="F254" s="36" t="n">
        <v>917.24</v>
      </c>
      <c r="G254" s="165" t="n">
        <v>1882.65</v>
      </c>
    </row>
    <row r="255" customFormat="false" ht="15" hidden="false" customHeight="true" outlineLevel="0" collapsed="false">
      <c r="A255" s="60" t="n">
        <v>45475</v>
      </c>
      <c r="B255" s="1" t="n">
        <v>1</v>
      </c>
      <c r="C255" s="165" t="n">
        <v>3</v>
      </c>
      <c r="D255" s="36" t="n">
        <v>5.4</v>
      </c>
      <c r="E255" s="166" t="n">
        <f aca="false">IF(C255=0,"",D255/C255)</f>
        <v>1.8</v>
      </c>
      <c r="F255" s="36" t="n">
        <v>922.64</v>
      </c>
      <c r="G255" s="165" t="n">
        <v>1888.05</v>
      </c>
    </row>
    <row r="256" customFormat="false" ht="15" hidden="false" customHeight="true" outlineLevel="0" collapsed="false">
      <c r="A256" s="60" t="n">
        <v>45476</v>
      </c>
      <c r="B256" s="1" t="n">
        <v>10</v>
      </c>
      <c r="C256" s="165" t="n">
        <v>20</v>
      </c>
      <c r="D256" s="36" t="n">
        <v>24.9</v>
      </c>
      <c r="E256" s="166" t="n">
        <f aca="false">IF(C256=0,"",D256/C256)</f>
        <v>1.245</v>
      </c>
      <c r="F256" s="36" t="n">
        <v>947.54</v>
      </c>
      <c r="G256" s="165" t="n">
        <v>1912.95</v>
      </c>
    </row>
    <row r="257" customFormat="false" ht="15" hidden="false" customHeight="true" outlineLevel="0" collapsed="false">
      <c r="A257" s="60" t="n">
        <v>45477</v>
      </c>
      <c r="B257" s="1" t="n">
        <v>14</v>
      </c>
      <c r="C257" s="165" t="n">
        <v>31.5</v>
      </c>
      <c r="D257" s="38" t="n">
        <v>-14.88</v>
      </c>
      <c r="E257" s="166" t="n">
        <f aca="false">IF(C257=0,"",D257/C257)</f>
        <v>-0.472380952380952</v>
      </c>
      <c r="F257" s="36" t="n">
        <v>932.66</v>
      </c>
      <c r="G257" s="165" t="n">
        <v>1898.07</v>
      </c>
    </row>
    <row r="258" customFormat="false" ht="15" hidden="false" customHeight="true" outlineLevel="0" collapsed="false">
      <c r="A258" s="60" t="n">
        <v>45478</v>
      </c>
      <c r="B258" s="1" t="n">
        <v>15</v>
      </c>
      <c r="C258" s="165" t="n">
        <v>34</v>
      </c>
      <c r="D258" s="38" t="n">
        <v>-8.06</v>
      </c>
      <c r="E258" s="166" t="n">
        <f aca="false">IF(C258=0,"",D258/C258)</f>
        <v>-0.237058823529412</v>
      </c>
      <c r="F258" s="36" t="n">
        <v>924.6</v>
      </c>
      <c r="G258" s="165" t="n">
        <v>1890.01</v>
      </c>
    </row>
    <row r="259" customFormat="false" ht="15" hidden="false" customHeight="true" outlineLevel="0" collapsed="false">
      <c r="A259" s="60" t="n">
        <v>45479</v>
      </c>
      <c r="B259" s="1" t="n">
        <v>13</v>
      </c>
      <c r="C259" s="165" t="n">
        <v>23</v>
      </c>
      <c r="D259" s="38" t="n">
        <v>-4.64</v>
      </c>
      <c r="E259" s="166" t="n">
        <f aca="false">IF(C259=0,"",D259/C259)</f>
        <v>-0.201739130434783</v>
      </c>
      <c r="F259" s="36" t="n">
        <v>919.96</v>
      </c>
      <c r="G259" s="165" t="n">
        <v>1885.37</v>
      </c>
    </row>
    <row r="260" customFormat="false" ht="15" hidden="false" customHeight="true" outlineLevel="0" collapsed="false">
      <c r="A260" s="60" t="n">
        <v>45480</v>
      </c>
      <c r="B260" s="1" t="n">
        <v>12</v>
      </c>
      <c r="C260" s="165" t="n">
        <v>29</v>
      </c>
      <c r="D260" s="36" t="n">
        <v>18.25</v>
      </c>
      <c r="E260" s="166" t="n">
        <f aca="false">IF(C260=0,"",D260/C260)</f>
        <v>0.629310344827586</v>
      </c>
      <c r="F260" s="36" t="n">
        <v>938.21</v>
      </c>
      <c r="G260" s="165" t="n">
        <v>1903.62</v>
      </c>
    </row>
    <row r="261" customFormat="false" ht="15" hidden="false" customHeight="true" outlineLevel="0" collapsed="false">
      <c r="A261" s="60" t="n">
        <v>45481</v>
      </c>
      <c r="B261" s="1" t="n">
        <v>6</v>
      </c>
      <c r="C261" s="165" t="n">
        <v>14</v>
      </c>
      <c r="D261" s="38" t="n">
        <v>-4.4</v>
      </c>
      <c r="E261" s="166" t="n">
        <f aca="false">IF(C261=0,"",D261/C261)</f>
        <v>-0.314285714285714</v>
      </c>
      <c r="F261" s="36" t="n">
        <v>933.81</v>
      </c>
      <c r="G261" s="165" t="n">
        <v>1899.22</v>
      </c>
    </row>
    <row r="262" customFormat="false" ht="15" hidden="false" customHeight="true" outlineLevel="0" collapsed="false">
      <c r="A262" s="1" t="s">
        <v>1707</v>
      </c>
      <c r="B262" s="1" t="n">
        <v>0</v>
      </c>
      <c r="C262" s="165" t="n">
        <v>0</v>
      </c>
      <c r="D262" s="171" t="n">
        <v>0</v>
      </c>
      <c r="E262" s="1" t="s">
        <v>1708</v>
      </c>
      <c r="F262" s="171" t="n">
        <v>933.81</v>
      </c>
      <c r="G262" s="165" t="n">
        <v>1899.22</v>
      </c>
    </row>
    <row r="263" customFormat="false" ht="15" hidden="false" customHeight="true" outlineLevel="0" collapsed="false">
      <c r="A263" s="60" t="n">
        <v>45484</v>
      </c>
      <c r="B263" s="1" t="n">
        <v>2</v>
      </c>
      <c r="C263" s="165" t="n">
        <v>3</v>
      </c>
      <c r="D263" s="36" t="n">
        <v>7.3</v>
      </c>
      <c r="E263" s="166" t="n">
        <f aca="false">IF(C263=0,"",D263/C263)</f>
        <v>2.43333333333333</v>
      </c>
      <c r="F263" s="36" t="n">
        <v>941.11</v>
      </c>
      <c r="G263" s="165" t="n">
        <v>1906.52</v>
      </c>
    </row>
    <row r="264" customFormat="false" ht="15" hidden="false" customHeight="true" outlineLevel="0" collapsed="false">
      <c r="A264" s="60" t="n">
        <v>45485</v>
      </c>
      <c r="B264" s="1" t="n">
        <v>2</v>
      </c>
      <c r="C264" s="165" t="n">
        <v>5</v>
      </c>
      <c r="D264" s="36" t="n">
        <v>4.36</v>
      </c>
      <c r="E264" s="166" t="n">
        <f aca="false">IF(C264=0,"",D264/C264)</f>
        <v>0.872</v>
      </c>
      <c r="F264" s="36" t="n">
        <v>945.47</v>
      </c>
      <c r="G264" s="165" t="n">
        <v>1910.88</v>
      </c>
    </row>
    <row r="265" customFormat="false" ht="15" hidden="false" customHeight="true" outlineLevel="0" collapsed="false">
      <c r="A265" s="60" t="n">
        <v>45486</v>
      </c>
      <c r="B265" s="1" t="n">
        <v>12</v>
      </c>
      <c r="C265" s="165" t="n">
        <v>24</v>
      </c>
      <c r="D265" s="36" t="n">
        <v>0.03</v>
      </c>
      <c r="E265" s="166" t="n">
        <f aca="false">IF(C265=0,"",D265/C265)</f>
        <v>0.00125</v>
      </c>
      <c r="F265" s="36" t="n">
        <v>945.5</v>
      </c>
      <c r="G265" s="165" t="n">
        <v>1910.91</v>
      </c>
    </row>
    <row r="266" customFormat="false" ht="15" hidden="false" customHeight="true" outlineLevel="0" collapsed="false">
      <c r="A266" s="60" t="n">
        <v>45487</v>
      </c>
      <c r="B266" s="1" t="n">
        <v>3</v>
      </c>
      <c r="C266" s="165" t="n">
        <v>7</v>
      </c>
      <c r="D266" s="36" t="n">
        <v>5.67</v>
      </c>
      <c r="E266" s="166" t="n">
        <f aca="false">IF(C266=0,"",D266/C266)</f>
        <v>0.81</v>
      </c>
      <c r="F266" s="36" t="n">
        <v>951.17</v>
      </c>
      <c r="G266" s="165" t="n">
        <v>1916.58</v>
      </c>
    </row>
    <row r="267" customFormat="false" ht="15" hidden="false" customHeight="true" outlineLevel="0" collapsed="false">
      <c r="A267" s="1" t="s">
        <v>1709</v>
      </c>
      <c r="B267" s="1" t="n">
        <v>0</v>
      </c>
      <c r="C267" s="165" t="n">
        <v>0</v>
      </c>
      <c r="D267" s="171" t="n">
        <v>0</v>
      </c>
      <c r="E267" s="1" t="s">
        <v>1708</v>
      </c>
      <c r="F267" s="171" t="n">
        <v>951.17</v>
      </c>
      <c r="G267" s="165" t="n">
        <v>1916.58</v>
      </c>
    </row>
    <row r="268" customFormat="false" ht="15" hidden="false" customHeight="true" outlineLevel="0" collapsed="false">
      <c r="A268" s="60" t="n">
        <v>45490</v>
      </c>
      <c r="B268" s="1" t="n">
        <v>5</v>
      </c>
      <c r="C268" s="165" t="n">
        <v>6.5</v>
      </c>
      <c r="D268" s="38" t="n">
        <v>-2.84</v>
      </c>
      <c r="E268" s="166" t="n">
        <f aca="false">IF(C268=0,"",D268/C268)</f>
        <v>-0.436923076923077</v>
      </c>
      <c r="F268" s="36" t="n">
        <v>948.33</v>
      </c>
      <c r="G268" s="165" t="n">
        <v>1913.74</v>
      </c>
    </row>
    <row r="269" customFormat="false" ht="15" hidden="false" customHeight="true" outlineLevel="0" collapsed="false">
      <c r="A269" s="60" t="n">
        <v>45491</v>
      </c>
      <c r="B269" s="1" t="n">
        <v>0</v>
      </c>
      <c r="C269" s="165" t="n">
        <v>0</v>
      </c>
      <c r="D269" s="35" t="n">
        <v>0</v>
      </c>
      <c r="E269" s="166" t="str">
        <f aca="false">IF(C269=0,"",D269/C269)</f>
        <v/>
      </c>
      <c r="F269" s="36" t="n">
        <v>948.33</v>
      </c>
      <c r="G269" s="165" t="n">
        <v>1913.74</v>
      </c>
    </row>
    <row r="270" customFormat="false" ht="15" hidden="false" customHeight="true" outlineLevel="0" collapsed="false">
      <c r="A270" s="60" t="n">
        <v>45492</v>
      </c>
      <c r="B270" s="1" t="n">
        <v>2</v>
      </c>
      <c r="C270" s="165" t="n">
        <v>6</v>
      </c>
      <c r="D270" s="38" t="n">
        <v>-2.34</v>
      </c>
      <c r="E270" s="166" t="n">
        <f aca="false">IF(C270=0,"",D270/C270)</f>
        <v>-0.39</v>
      </c>
      <c r="F270" s="36" t="n">
        <v>945.99</v>
      </c>
      <c r="G270" s="165" t="n">
        <v>1911.4</v>
      </c>
    </row>
    <row r="271" customFormat="false" ht="15" hidden="false" customHeight="true" outlineLevel="0" collapsed="false">
      <c r="A271" s="60" t="n">
        <v>45493</v>
      </c>
      <c r="B271" s="1" t="n">
        <v>7</v>
      </c>
      <c r="C271" s="165" t="n">
        <v>13</v>
      </c>
      <c r="D271" s="36" t="n">
        <v>13.52</v>
      </c>
      <c r="E271" s="166" t="n">
        <f aca="false">IF(C271=0,"",D271/C271)</f>
        <v>1.04</v>
      </c>
      <c r="F271" s="36" t="n">
        <v>959.51</v>
      </c>
      <c r="G271" s="165" t="n">
        <v>1924.92</v>
      </c>
    </row>
    <row r="272" customFormat="false" ht="15" hidden="false" customHeight="true" outlineLevel="0" collapsed="false">
      <c r="A272" s="60" t="n">
        <v>45494</v>
      </c>
      <c r="B272" s="1" t="n">
        <v>2</v>
      </c>
      <c r="C272" s="165" t="n">
        <v>5</v>
      </c>
      <c r="D272" s="36" t="n">
        <v>0.4</v>
      </c>
      <c r="E272" s="166" t="n">
        <f aca="false">IF(C272=0,"",D272/C272)</f>
        <v>0.08</v>
      </c>
      <c r="F272" s="36" t="n">
        <v>959.91</v>
      </c>
      <c r="G272" s="165" t="n">
        <v>1925.32</v>
      </c>
    </row>
    <row r="273" customFormat="false" ht="15" hidden="false" customHeight="true" outlineLevel="0" collapsed="false">
      <c r="A273" s="1" t="s">
        <v>1710</v>
      </c>
      <c r="B273" s="1" t="n">
        <v>0</v>
      </c>
      <c r="C273" s="165" t="n">
        <v>0</v>
      </c>
      <c r="D273" s="171" t="n">
        <v>0</v>
      </c>
      <c r="E273" s="1" t="s">
        <v>1708</v>
      </c>
      <c r="F273" s="171" t="n">
        <v>959.91</v>
      </c>
      <c r="G273" s="165" t="n">
        <v>1925.32</v>
      </c>
    </row>
    <row r="274" customFormat="false" ht="15" hidden="false" customHeight="true" outlineLevel="0" collapsed="false">
      <c r="A274" s="60" t="n">
        <v>45497</v>
      </c>
      <c r="B274" s="1" t="n">
        <v>1</v>
      </c>
      <c r="C274" s="165" t="n">
        <v>2</v>
      </c>
      <c r="D274" s="36" t="n">
        <v>1.76</v>
      </c>
      <c r="E274" s="166" t="n">
        <f aca="false">IF(C274=0,"",D274/C274)</f>
        <v>0.88</v>
      </c>
      <c r="F274" s="36" t="n">
        <v>961.67</v>
      </c>
      <c r="G274" s="165" t="n">
        <v>1927.08</v>
      </c>
    </row>
    <row r="275" customFormat="false" ht="15" hidden="false" customHeight="true" outlineLevel="0" collapsed="false">
      <c r="A275" s="60" t="n">
        <v>45498</v>
      </c>
      <c r="B275" s="1" t="n">
        <v>12</v>
      </c>
      <c r="C275" s="165" t="n">
        <v>28.5</v>
      </c>
      <c r="D275" s="38" t="n">
        <v>-9</v>
      </c>
      <c r="E275" s="166" t="n">
        <f aca="false">IF(C275=0,"",D275/C275)</f>
        <v>-0.315789473684211</v>
      </c>
      <c r="F275" s="36" t="n">
        <v>952.67</v>
      </c>
      <c r="G275" s="165" t="n">
        <v>1918.08</v>
      </c>
    </row>
    <row r="276" customFormat="false" ht="15" hidden="false" customHeight="true" outlineLevel="0" collapsed="false">
      <c r="A276" s="60" t="n">
        <v>45499</v>
      </c>
      <c r="B276" s="1" t="n">
        <v>0</v>
      </c>
      <c r="C276" s="165" t="n">
        <v>0</v>
      </c>
      <c r="D276" s="35" t="n">
        <v>0</v>
      </c>
      <c r="E276" s="166" t="str">
        <f aca="false">IF(C276=0,"",D276/C276)</f>
        <v/>
      </c>
      <c r="F276" s="36" t="n">
        <v>952.67</v>
      </c>
      <c r="G276" s="165" t="n">
        <v>1918.08</v>
      </c>
    </row>
    <row r="277" customFormat="false" ht="15" hidden="false" customHeight="true" outlineLevel="0" collapsed="false">
      <c r="A277" s="60" t="n">
        <v>45500</v>
      </c>
      <c r="B277" s="1" t="n">
        <v>11</v>
      </c>
      <c r="C277" s="165" t="n">
        <v>24</v>
      </c>
      <c r="D277" s="36" t="n">
        <v>2.89</v>
      </c>
      <c r="E277" s="166" t="n">
        <f aca="false">IF(C277=0,"",D277/C277)</f>
        <v>0.120416666666667</v>
      </c>
      <c r="F277" s="36" t="n">
        <v>955.56</v>
      </c>
      <c r="G277" s="165" t="n">
        <v>1920.97</v>
      </c>
    </row>
    <row r="278" customFormat="false" ht="15" hidden="false" customHeight="true" outlineLevel="0" collapsed="false">
      <c r="A278" s="60" t="n">
        <v>45501</v>
      </c>
      <c r="B278" s="1" t="n">
        <v>7</v>
      </c>
      <c r="C278" s="165" t="n">
        <v>17</v>
      </c>
      <c r="D278" s="38" t="n">
        <v>-3.02</v>
      </c>
      <c r="E278" s="166" t="n">
        <f aca="false">IF(C278=0,"",D278/C278)</f>
        <v>-0.177647058823529</v>
      </c>
      <c r="F278" s="36" t="n">
        <v>952.54</v>
      </c>
      <c r="G278" s="165" t="n">
        <v>1917.95</v>
      </c>
    </row>
    <row r="279" customFormat="false" ht="15" hidden="false" customHeight="true" outlineLevel="0" collapsed="false">
      <c r="A279" s="60" t="n">
        <v>45502</v>
      </c>
      <c r="B279" s="1" t="n">
        <v>6</v>
      </c>
      <c r="C279" s="165" t="n">
        <v>9.5</v>
      </c>
      <c r="D279" s="38" t="n">
        <v>-9.5</v>
      </c>
      <c r="E279" s="166" t="n">
        <f aca="false">IF(C279=0,"",D279/C279)</f>
        <v>-1</v>
      </c>
      <c r="F279" s="36" t="n">
        <v>943.04</v>
      </c>
      <c r="G279" s="165" t="n">
        <v>1908.45</v>
      </c>
    </row>
    <row r="280" customFormat="false" ht="15" hidden="false" customHeight="true" outlineLevel="0" collapsed="false">
      <c r="A280" s="60" t="n">
        <v>45503</v>
      </c>
      <c r="B280" s="1" t="n">
        <v>6</v>
      </c>
      <c r="C280" s="165" t="n">
        <v>9.5</v>
      </c>
      <c r="D280" s="36" t="n">
        <v>32.18</v>
      </c>
      <c r="E280" s="166" t="n">
        <f aca="false">IF(C280=0,"",D280/C280)</f>
        <v>3.38736842105263</v>
      </c>
      <c r="F280" s="36" t="n">
        <v>975.22</v>
      </c>
      <c r="G280" s="165" t="n">
        <v>1940.63</v>
      </c>
    </row>
    <row r="281" customFormat="false" ht="15" hidden="false" customHeight="true" outlineLevel="0" collapsed="false">
      <c r="A281" s="60" t="n">
        <v>45504</v>
      </c>
      <c r="B281" s="1" t="n">
        <v>6</v>
      </c>
      <c r="C281" s="165" t="n">
        <v>9.5</v>
      </c>
      <c r="D281" s="38" t="n">
        <v>-0.2</v>
      </c>
      <c r="E281" s="166" t="n">
        <f aca="false">IF(C281=0,"",D281/C281)</f>
        <v>-0.0210526315789474</v>
      </c>
      <c r="F281" s="36" t="n">
        <v>975.02</v>
      </c>
      <c r="G281" s="165" t="n">
        <v>1940.43</v>
      </c>
    </row>
    <row r="282" customFormat="false" ht="15" hidden="false" customHeight="true" outlineLevel="0" collapsed="false">
      <c r="A282" s="63" t="s">
        <v>1711</v>
      </c>
      <c r="B282" s="63" t="n">
        <f aca="false">SUM(B253:B281)</f>
        <v>155</v>
      </c>
      <c r="C282" s="167" t="n">
        <f aca="false">SUM(C253:C281)</f>
        <v>324</v>
      </c>
      <c r="D282" s="141" t="n">
        <v>57.78</v>
      </c>
      <c r="E282" s="168" t="n">
        <f aca="false">IF(C282=0,"",D282/C282)</f>
        <v>0.178333333333333</v>
      </c>
      <c r="F282" s="141" t="n">
        <v>975.02</v>
      </c>
      <c r="G282" s="167" t="n">
        <v>1940.43</v>
      </c>
    </row>
    <row r="283" customFormat="false" ht="15" hidden="false" customHeight="true" outlineLevel="0" collapsed="false">
      <c r="A283" s="60" t="n">
        <v>45505</v>
      </c>
      <c r="B283" s="1" t="n">
        <v>12</v>
      </c>
      <c r="C283" s="165" t="n">
        <v>17</v>
      </c>
      <c r="D283" s="38" t="n">
        <v>-6.5</v>
      </c>
      <c r="E283" s="166" t="n">
        <f aca="false">IF(C283=0,"",D283/C283)</f>
        <v>-0.382352941176471</v>
      </c>
      <c r="F283" s="36" t="n">
        <v>968.52</v>
      </c>
      <c r="G283" s="165" t="n">
        <v>1933.93</v>
      </c>
    </row>
    <row r="284" customFormat="false" ht="15" hidden="false" customHeight="true" outlineLevel="0" collapsed="false">
      <c r="A284" s="60" t="n">
        <v>45506</v>
      </c>
      <c r="B284" s="1" t="n">
        <v>10</v>
      </c>
      <c r="C284" s="165" t="n">
        <v>17.5</v>
      </c>
      <c r="D284" s="38" t="n">
        <v>-12.22</v>
      </c>
      <c r="E284" s="166" t="n">
        <f aca="false">IF(C284=0,"",D284/C284)</f>
        <v>-0.698285714285714</v>
      </c>
      <c r="F284" s="36" t="n">
        <v>956.3</v>
      </c>
      <c r="G284" s="165" t="n">
        <v>1921.71</v>
      </c>
    </row>
    <row r="285" customFormat="false" ht="15" hidden="false" customHeight="true" outlineLevel="0" collapsed="false">
      <c r="A285" s="60" t="n">
        <v>45507</v>
      </c>
      <c r="B285" s="1" t="n">
        <v>6</v>
      </c>
      <c r="C285" s="165" t="n">
        <v>14</v>
      </c>
      <c r="D285" s="38" t="n">
        <v>-8.3</v>
      </c>
      <c r="E285" s="166" t="n">
        <f aca="false">IF(C285=0,"",D285/C285)</f>
        <v>-0.592857142857143</v>
      </c>
      <c r="F285" s="36" t="n">
        <v>948</v>
      </c>
      <c r="G285" s="165" t="n">
        <v>1913.41</v>
      </c>
    </row>
    <row r="286" customFormat="false" ht="15" hidden="false" customHeight="true" outlineLevel="0" collapsed="false">
      <c r="A286" s="60" t="n">
        <v>45508</v>
      </c>
      <c r="B286" s="1" t="n">
        <v>6</v>
      </c>
      <c r="C286" s="165" t="n">
        <v>8.5</v>
      </c>
      <c r="D286" s="36" t="n">
        <v>1.4</v>
      </c>
      <c r="E286" s="166" t="n">
        <f aca="false">IF(C286=0,"",D286/C286)</f>
        <v>0.164705882352941</v>
      </c>
      <c r="F286" s="36" t="n">
        <v>949.4</v>
      </c>
      <c r="G286" s="165" t="n">
        <v>1914.81</v>
      </c>
    </row>
    <row r="287" customFormat="false" ht="15" hidden="false" customHeight="true" outlineLevel="0" collapsed="false">
      <c r="A287" s="60" t="n">
        <v>45509</v>
      </c>
      <c r="B287" s="1" t="n">
        <v>0</v>
      </c>
      <c r="C287" s="165" t="n">
        <v>0</v>
      </c>
      <c r="D287" s="35" t="n">
        <v>0</v>
      </c>
      <c r="E287" s="166" t="str">
        <f aca="false">IF(C287=0,"",D287/C287)</f>
        <v/>
      </c>
      <c r="F287" s="36" t="n">
        <v>949.4</v>
      </c>
      <c r="G287" s="165" t="n">
        <v>1914.81</v>
      </c>
    </row>
    <row r="288" customFormat="false" ht="15" hidden="false" customHeight="true" outlineLevel="0" collapsed="false">
      <c r="A288" s="60" t="n">
        <v>45510</v>
      </c>
      <c r="B288" s="1" t="n">
        <v>11</v>
      </c>
      <c r="C288" s="165" t="n">
        <v>17.5</v>
      </c>
      <c r="D288" s="38" t="n">
        <v>-11.2</v>
      </c>
      <c r="E288" s="166" t="n">
        <f aca="false">IF(C288=0,"",D288/C288)</f>
        <v>-0.64</v>
      </c>
      <c r="F288" s="36" t="n">
        <v>938.2</v>
      </c>
      <c r="G288" s="165" t="n">
        <v>1903.61</v>
      </c>
    </row>
    <row r="289" customFormat="false" ht="15" hidden="false" customHeight="true" outlineLevel="0" collapsed="false">
      <c r="A289" s="60" t="n">
        <v>45511</v>
      </c>
      <c r="B289" s="1" t="n">
        <v>5</v>
      </c>
      <c r="C289" s="165" t="n">
        <v>9</v>
      </c>
      <c r="D289" s="38" t="n">
        <v>-9</v>
      </c>
      <c r="E289" s="166" t="n">
        <f aca="false">IF(C289=0,"",D289/C289)</f>
        <v>-1</v>
      </c>
      <c r="F289" s="36" t="n">
        <v>929.2</v>
      </c>
      <c r="G289" s="165" t="n">
        <v>1894.61</v>
      </c>
    </row>
    <row r="290" customFormat="false" ht="15" hidden="false" customHeight="true" outlineLevel="0" collapsed="false">
      <c r="A290" s="60" t="n">
        <v>45512</v>
      </c>
      <c r="B290" s="1" t="n">
        <v>0</v>
      </c>
      <c r="C290" s="165" t="n">
        <v>0</v>
      </c>
      <c r="D290" s="35" t="n">
        <v>0</v>
      </c>
      <c r="E290" s="166" t="str">
        <f aca="false">IF(C290=0,"",D290/C290)</f>
        <v/>
      </c>
      <c r="F290" s="36" t="n">
        <v>929.2</v>
      </c>
      <c r="G290" s="165" t="n">
        <v>1894.61</v>
      </c>
    </row>
    <row r="291" customFormat="false" ht="15" hidden="false" customHeight="true" outlineLevel="0" collapsed="false">
      <c r="A291" s="60" t="n">
        <v>45513</v>
      </c>
      <c r="B291" s="1" t="n">
        <v>6</v>
      </c>
      <c r="C291" s="165" t="n">
        <v>9.5</v>
      </c>
      <c r="D291" s="38" t="n">
        <v>-9.5</v>
      </c>
      <c r="E291" s="166" t="n">
        <f aca="false">IF(C291=0,"",D291/C291)</f>
        <v>-1</v>
      </c>
      <c r="F291" s="36" t="n">
        <v>919.7</v>
      </c>
      <c r="G291" s="165" t="n">
        <v>1885.11</v>
      </c>
    </row>
    <row r="292" customFormat="false" ht="15" hidden="false" customHeight="true" outlineLevel="0" collapsed="false">
      <c r="A292" s="60" t="n">
        <v>45514</v>
      </c>
      <c r="B292" s="1" t="n">
        <v>6</v>
      </c>
      <c r="C292" s="165" t="n">
        <v>13</v>
      </c>
      <c r="D292" s="36" t="n">
        <v>1.13</v>
      </c>
      <c r="E292" s="166" t="n">
        <f aca="false">IF(C292=0,"",D292/C292)</f>
        <v>0.0869230769230769</v>
      </c>
      <c r="F292" s="36" t="n">
        <v>920.83</v>
      </c>
      <c r="G292" s="165" t="n">
        <v>1886.24</v>
      </c>
    </row>
    <row r="293" customFormat="false" ht="15" hidden="false" customHeight="true" outlineLevel="0" collapsed="false">
      <c r="A293" s="60" t="n">
        <v>45515</v>
      </c>
      <c r="B293" s="1" t="n">
        <v>7</v>
      </c>
      <c r="C293" s="165" t="n">
        <v>11.5</v>
      </c>
      <c r="D293" s="36" t="n">
        <v>10.1</v>
      </c>
      <c r="E293" s="166" t="n">
        <f aca="false">IF(C293=0,"",D293/C293)</f>
        <v>0.878260869565217</v>
      </c>
      <c r="F293" s="36" t="n">
        <v>930.93</v>
      </c>
      <c r="G293" s="165" t="n">
        <v>1896.34</v>
      </c>
    </row>
    <row r="294" customFormat="false" ht="15" hidden="false" customHeight="true" outlineLevel="0" collapsed="false">
      <c r="A294" s="1" t="s">
        <v>1712</v>
      </c>
      <c r="B294" s="1" t="n">
        <v>0</v>
      </c>
      <c r="C294" s="165" t="n">
        <v>0</v>
      </c>
      <c r="D294" s="171" t="n">
        <v>0</v>
      </c>
      <c r="E294" s="1" t="s">
        <v>1708</v>
      </c>
      <c r="F294" s="171" t="n">
        <v>930.93</v>
      </c>
      <c r="G294" s="165" t="n">
        <v>1896.34</v>
      </c>
    </row>
    <row r="295" customFormat="false" ht="15" hidden="false" customHeight="true" outlineLevel="0" collapsed="false">
      <c r="A295" s="60" t="n">
        <v>45518</v>
      </c>
      <c r="B295" s="1" t="n">
        <v>16</v>
      </c>
      <c r="C295" s="165" t="n">
        <v>39</v>
      </c>
      <c r="D295" s="35" t="n">
        <v>0</v>
      </c>
      <c r="E295" s="166" t="n">
        <f aca="false">IF(C295=0,"",D295/C295)</f>
        <v>0</v>
      </c>
      <c r="F295" s="36" t="n">
        <v>930.93</v>
      </c>
      <c r="G295" s="165" t="n">
        <v>1896.34</v>
      </c>
    </row>
    <row r="296" customFormat="false" ht="15" hidden="false" customHeight="true" outlineLevel="0" collapsed="false">
      <c r="A296" s="1" t="s">
        <v>1713</v>
      </c>
      <c r="B296" s="1" t="n">
        <v>0</v>
      </c>
      <c r="C296" s="165" t="n">
        <v>0</v>
      </c>
      <c r="D296" s="171" t="n">
        <v>0</v>
      </c>
      <c r="E296" s="1" t="s">
        <v>1708</v>
      </c>
      <c r="F296" s="171" t="n">
        <v>930.93</v>
      </c>
      <c r="G296" s="165" t="n">
        <v>1896.34</v>
      </c>
    </row>
    <row r="297" customFormat="false" ht="15" hidden="false" customHeight="true" outlineLevel="0" collapsed="false">
      <c r="A297" s="60" t="n">
        <v>45521</v>
      </c>
      <c r="B297" s="1" t="n">
        <v>4</v>
      </c>
      <c r="C297" s="165" t="n">
        <v>6</v>
      </c>
      <c r="D297" s="36" t="n">
        <v>0.45</v>
      </c>
      <c r="E297" s="166" t="n">
        <f aca="false">IF(C297=0,"",D297/C297)</f>
        <v>0.075</v>
      </c>
      <c r="F297" s="36" t="n">
        <v>931.38</v>
      </c>
      <c r="G297" s="165" t="n">
        <v>1896.79</v>
      </c>
    </row>
    <row r="298" customFormat="false" ht="15" hidden="false" customHeight="true" outlineLevel="0" collapsed="false">
      <c r="A298" s="1" t="s">
        <v>1714</v>
      </c>
      <c r="B298" s="1" t="n">
        <v>0</v>
      </c>
      <c r="C298" s="165" t="n">
        <v>0</v>
      </c>
      <c r="D298" s="171" t="n">
        <v>0</v>
      </c>
      <c r="E298" s="1" t="s">
        <v>1708</v>
      </c>
      <c r="F298" s="171" t="n">
        <v>931.38</v>
      </c>
      <c r="G298" s="165" t="n">
        <v>1896.79</v>
      </c>
    </row>
    <row r="299" customFormat="false" ht="15" hidden="false" customHeight="true" outlineLevel="0" collapsed="false">
      <c r="A299" s="63" t="s">
        <v>1715</v>
      </c>
      <c r="B299" s="63" t="n">
        <f aca="false">SUM(B283:B298)</f>
        <v>89</v>
      </c>
      <c r="C299" s="167" t="n">
        <f aca="false">SUM(C283:C298)</f>
        <v>162.5</v>
      </c>
      <c r="D299" s="144" t="n">
        <v>-43.64</v>
      </c>
      <c r="E299" s="168" t="n">
        <f aca="false">IF(C299=0,"",D299/C299)</f>
        <v>-0.268553846153846</v>
      </c>
      <c r="F299" s="141" t="n">
        <v>931.38</v>
      </c>
      <c r="G299" s="167" t="n">
        <v>1896.79</v>
      </c>
    </row>
    <row r="300" customFormat="false" ht="15" hidden="false" customHeight="true" outlineLevel="0" collapsed="false">
      <c r="A300" s="1" t="s">
        <v>1716</v>
      </c>
      <c r="B300" s="1" t="n">
        <v>0</v>
      </c>
      <c r="C300" s="165" t="n">
        <v>0</v>
      </c>
      <c r="D300" s="171" t="n">
        <v>0</v>
      </c>
      <c r="F300" s="171" t="n">
        <v>931.38</v>
      </c>
      <c r="G300" s="165" t="n">
        <v>1896.79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8"/>
    <col collapsed="false" customWidth="true" hidden="false" outlineLevel="0" max="3" min="3" style="1" width="12"/>
    <col collapsed="false" customWidth="true" hidden="false" outlineLevel="0" max="4" min="4" style="1" width="13"/>
    <col collapsed="false" customWidth="true" hidden="false" outlineLevel="0" max="5" min="5" style="1" width="11"/>
    <col collapsed="false" customWidth="true" hidden="false" outlineLevel="0" max="6" min="6" style="1" width="9"/>
    <col collapsed="false" customWidth="true" hidden="false" outlineLevel="0" max="7" min="7" style="1" width="13"/>
  </cols>
  <sheetData>
    <row r="1" customFormat="false" ht="18" hidden="false" customHeight="true" outlineLevel="0" collapsed="false">
      <c r="A1" s="163" t="s">
        <v>1717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1157</v>
      </c>
      <c r="B2" s="164" t="s">
        <v>1224</v>
      </c>
      <c r="C2" s="164" t="s">
        <v>1227</v>
      </c>
      <c r="D2" s="164" t="s">
        <v>1718</v>
      </c>
      <c r="E2" s="164" t="s">
        <v>1578</v>
      </c>
      <c r="F2" s="164" t="s">
        <v>1129</v>
      </c>
      <c r="G2" s="164" t="s">
        <v>1579</v>
      </c>
    </row>
    <row r="3" customFormat="false" ht="15" hidden="false" customHeight="true" outlineLevel="0" collapsed="false">
      <c r="A3" s="1" t="s">
        <v>1719</v>
      </c>
      <c r="B3" s="1" t="n">
        <v>140</v>
      </c>
      <c r="C3" s="165" t="n">
        <v>248</v>
      </c>
      <c r="D3" s="169" t="s">
        <v>1720</v>
      </c>
      <c r="E3" s="36" t="n">
        <v>38.16</v>
      </c>
      <c r="F3" s="166" t="n">
        <f aca="false">IF(C3=0,"",E3/C3)</f>
        <v>0.153870967741935</v>
      </c>
      <c r="G3" s="165" t="n">
        <v>1003.57</v>
      </c>
    </row>
    <row r="4" customFormat="false" ht="15" hidden="false" customHeight="true" outlineLevel="0" collapsed="false">
      <c r="A4" s="1" t="s">
        <v>1721</v>
      </c>
      <c r="B4" s="1" t="n">
        <v>572</v>
      </c>
      <c r="C4" s="165" t="n">
        <v>1086.41</v>
      </c>
      <c r="D4" s="169" t="s">
        <v>1722</v>
      </c>
      <c r="E4" s="38" t="n">
        <v>-145.55</v>
      </c>
      <c r="F4" s="166" t="n">
        <f aca="false">IF(C4=0,"",E4/C4)</f>
        <v>-0.133973361806316</v>
      </c>
      <c r="G4" s="165" t="n">
        <v>858.02</v>
      </c>
    </row>
    <row r="5" customFormat="false" ht="15" hidden="false" customHeight="true" outlineLevel="0" collapsed="false">
      <c r="A5" s="1" t="s">
        <v>1723</v>
      </c>
      <c r="B5" s="1" t="n">
        <v>555</v>
      </c>
      <c r="C5" s="165" t="n">
        <v>1048.7</v>
      </c>
      <c r="D5" s="169" t="s">
        <v>1724</v>
      </c>
      <c r="E5" s="36" t="n">
        <v>515.39</v>
      </c>
      <c r="F5" s="166" t="n">
        <f aca="false">IF(C5=0,"",E5/C5)</f>
        <v>0.491456088490512</v>
      </c>
      <c r="G5" s="165" t="n">
        <v>1373.41</v>
      </c>
    </row>
    <row r="6" customFormat="false" ht="15" hidden="false" customHeight="true" outlineLevel="0" collapsed="false">
      <c r="A6" s="1" t="s">
        <v>1725</v>
      </c>
      <c r="B6" s="1" t="n">
        <v>603</v>
      </c>
      <c r="C6" s="165" t="n">
        <v>1203</v>
      </c>
      <c r="D6" s="169" t="s">
        <v>1726</v>
      </c>
      <c r="E6" s="36" t="n">
        <v>175.74</v>
      </c>
      <c r="F6" s="166" t="n">
        <f aca="false">IF(C6=0,"",E6/C6)</f>
        <v>0.146084788029925</v>
      </c>
      <c r="G6" s="165" t="n">
        <v>1549.15</v>
      </c>
    </row>
    <row r="7" customFormat="false" ht="15" hidden="false" customHeight="true" outlineLevel="0" collapsed="false">
      <c r="A7" s="1" t="s">
        <v>1727</v>
      </c>
      <c r="B7" s="1" t="n">
        <v>402</v>
      </c>
      <c r="C7" s="165" t="n">
        <v>929</v>
      </c>
      <c r="D7" s="169" t="s">
        <v>1728</v>
      </c>
      <c r="E7" s="36" t="n">
        <v>84.05</v>
      </c>
      <c r="F7" s="166" t="n">
        <f aca="false">IF(C7=0,"",E7/C7)</f>
        <v>0.0904736275565124</v>
      </c>
      <c r="G7" s="165" t="n">
        <v>1633.2</v>
      </c>
    </row>
    <row r="8" customFormat="false" ht="15" hidden="false" customHeight="true" outlineLevel="0" collapsed="false">
      <c r="A8" s="1" t="s">
        <v>1729</v>
      </c>
      <c r="B8" s="1" t="n">
        <v>525</v>
      </c>
      <c r="C8" s="165" t="n">
        <v>1271</v>
      </c>
      <c r="D8" s="169" t="s">
        <v>1730</v>
      </c>
      <c r="E8" s="36" t="n">
        <v>179.76</v>
      </c>
      <c r="F8" s="166" t="n">
        <f aca="false">IF(C8=0,"",E8/C8)</f>
        <v>0.141431943351692</v>
      </c>
      <c r="G8" s="165" t="n">
        <v>1812.96</v>
      </c>
    </row>
    <row r="9" customFormat="false" ht="15" hidden="false" customHeight="true" outlineLevel="0" collapsed="false">
      <c r="A9" s="1" t="s">
        <v>1731</v>
      </c>
      <c r="B9" s="1" t="n">
        <v>434</v>
      </c>
      <c r="C9" s="165" t="n">
        <v>1036.54</v>
      </c>
      <c r="D9" s="169" t="s">
        <v>1732</v>
      </c>
      <c r="E9" s="38" t="n">
        <v>-14.45</v>
      </c>
      <c r="F9" s="166" t="n">
        <f aca="false">IF(C9=0,"",E9/C9)</f>
        <v>-0.0139406101067011</v>
      </c>
      <c r="G9" s="165" t="n">
        <v>1798.51</v>
      </c>
    </row>
    <row r="10" customFormat="false" ht="15" hidden="false" customHeight="true" outlineLevel="0" collapsed="false">
      <c r="A10" s="63" t="s">
        <v>1733</v>
      </c>
      <c r="B10" s="63" t="n">
        <f aca="false">B3+B4+B5+B6+B7+B8+B9</f>
        <v>3231</v>
      </c>
      <c r="C10" s="167" t="n">
        <f aca="false">C3+C4+C5+C6+C7+C8+C9</f>
        <v>6822.65</v>
      </c>
      <c r="D10" s="66"/>
      <c r="E10" s="141" t="n">
        <v>833.1</v>
      </c>
      <c r="F10" s="168" t="n">
        <f aca="false">IF(C10=0,"",E10/C10)</f>
        <v>0.122107978571376</v>
      </c>
      <c r="G10" s="167" t="n">
        <v>1798.51</v>
      </c>
    </row>
    <row r="11" customFormat="false" ht="15" hidden="false" customHeight="true" outlineLevel="0" collapsed="false">
      <c r="A11" s="1" t="s">
        <v>1734</v>
      </c>
      <c r="B11" s="1" t="n">
        <v>256</v>
      </c>
      <c r="C11" s="165" t="n">
        <v>605</v>
      </c>
      <c r="D11" s="169" t="s">
        <v>1735</v>
      </c>
      <c r="E11" s="36" t="n">
        <v>125.46</v>
      </c>
      <c r="F11" s="166" t="n">
        <f aca="false">IF(C11=0,"",E11/C11)</f>
        <v>0.207371900826446</v>
      </c>
      <c r="G11" s="165" t="n">
        <v>1923.97</v>
      </c>
    </row>
    <row r="12" customFormat="false" ht="15" hidden="false" customHeight="true" outlineLevel="0" collapsed="false">
      <c r="A12" s="1" t="s">
        <v>1736</v>
      </c>
      <c r="B12" s="1" t="n">
        <v>109</v>
      </c>
      <c r="C12" s="165" t="n">
        <v>234.33</v>
      </c>
      <c r="D12" s="169" t="s">
        <v>1737</v>
      </c>
      <c r="E12" s="38" t="n">
        <v>-41.32</v>
      </c>
      <c r="F12" s="166" t="n">
        <f aca="false">IF(C12=0,"",E12/C12)</f>
        <v>-0.176332522510989</v>
      </c>
      <c r="G12" s="165" t="n">
        <v>1882.65</v>
      </c>
    </row>
    <row r="13" customFormat="false" ht="15" hidden="false" customHeight="true" outlineLevel="0" collapsed="false">
      <c r="A13" s="63" t="s">
        <v>1738</v>
      </c>
      <c r="B13" s="63" t="n">
        <f aca="false">B3+B4+B5+B6+B7+B8+B9+B11+B12</f>
        <v>3596</v>
      </c>
      <c r="C13" s="167" t="n">
        <f aca="false">C3+C4+C5+C6+C7+C8+C9+C11+C12</f>
        <v>7661.98</v>
      </c>
      <c r="D13" s="66"/>
      <c r="E13" s="141" t="n">
        <v>917.24</v>
      </c>
      <c r="F13" s="168" t="n">
        <f aca="false">IF(C13=0,"",E13/C13)</f>
        <v>0.119713181188152</v>
      </c>
      <c r="G13" s="167" t="n">
        <v>1882.65</v>
      </c>
    </row>
    <row r="14" customFormat="false" ht="15" hidden="false" customHeight="true" outlineLevel="0" collapsed="false">
      <c r="A14" s="1" t="s">
        <v>1739</v>
      </c>
      <c r="B14" s="1" t="n">
        <v>155</v>
      </c>
      <c r="C14" s="165" t="n">
        <v>324</v>
      </c>
      <c r="D14" s="169" t="s">
        <v>1740</v>
      </c>
      <c r="E14" s="36" t="n">
        <v>57.78</v>
      </c>
      <c r="F14" s="166" t="n">
        <f aca="false">IF(C14=0,"",E14/C14)</f>
        <v>0.178333333333333</v>
      </c>
      <c r="G14" s="165" t="n">
        <v>1940.43</v>
      </c>
    </row>
    <row r="15" customFormat="false" ht="15" hidden="false" customHeight="true" outlineLevel="0" collapsed="false">
      <c r="A15" s="1" t="s">
        <v>1741</v>
      </c>
      <c r="B15" s="1" t="n">
        <v>89</v>
      </c>
      <c r="C15" s="165" t="n">
        <v>162.5</v>
      </c>
      <c r="D15" s="169" t="s">
        <v>1742</v>
      </c>
      <c r="E15" s="38" t="n">
        <v>-43.64</v>
      </c>
      <c r="F15" s="166" t="n">
        <f aca="false">IF(C15=0,"",E15/C15)</f>
        <v>-0.268553846153846</v>
      </c>
      <c r="G15" s="165" t="n">
        <v>1896.79</v>
      </c>
    </row>
    <row r="16" customFormat="false" ht="15" hidden="false" customHeight="true" outlineLevel="0" collapsed="false">
      <c r="A16" s="63" t="s">
        <v>1716</v>
      </c>
      <c r="B16" s="63" t="n">
        <f aca="false">B3+B4+B5+B6+B7+B8+B9+B11+B12+B14+B15</f>
        <v>3840</v>
      </c>
      <c r="C16" s="167" t="n">
        <f aca="false">C3+C4+C5+C6+C7+C8+C9+C11+C12+C14+C15</f>
        <v>8148.48</v>
      </c>
      <c r="D16" s="66"/>
      <c r="E16" s="141" t="n">
        <v>931.38</v>
      </c>
      <c r="F16" s="168" t="n">
        <f aca="false">IF(C16=0,"",E16/C16)</f>
        <v>0.114301072101791</v>
      </c>
      <c r="G16" s="167" t="n">
        <v>1896.79</v>
      </c>
    </row>
    <row r="18" customFormat="false" ht="15" hidden="false" customHeight="true" outlineLevel="0" collapsed="false">
      <c r="A18" s="170" t="s">
        <v>1588</v>
      </c>
      <c r="B18" s="170" t="s">
        <v>1589</v>
      </c>
    </row>
    <row r="19" customFormat="false" ht="15" hidden="false" customHeight="true" outlineLevel="0" collapsed="false">
      <c r="A19" s="1" t="s">
        <v>1590</v>
      </c>
      <c r="B19" s="1" t="s">
        <v>1743</v>
      </c>
    </row>
    <row r="20" customFormat="false" ht="15" hidden="false" customHeight="true" outlineLevel="0" collapsed="false">
      <c r="A20" s="1" t="s">
        <v>1592</v>
      </c>
      <c r="B20" s="165" t="n">
        <v>965.41</v>
      </c>
    </row>
    <row r="21" customFormat="false" ht="15" hidden="false" customHeight="true" outlineLevel="0" collapsed="false">
      <c r="A21" s="1" t="s">
        <v>1744</v>
      </c>
      <c r="B21" s="165" t="n">
        <v>1896.79</v>
      </c>
    </row>
    <row r="22" customFormat="false" ht="15" hidden="false" customHeight="true" outlineLevel="0" collapsed="false">
      <c r="A22" s="1" t="s">
        <v>1745</v>
      </c>
      <c r="B22" s="165" t="n">
        <v>833.1</v>
      </c>
    </row>
    <row r="23" customFormat="false" ht="15" hidden="false" customHeight="true" outlineLevel="0" collapsed="false">
      <c r="A23" s="1" t="s">
        <v>1746</v>
      </c>
      <c r="B23" s="165" t="n">
        <v>917.24</v>
      </c>
    </row>
    <row r="24" customFormat="false" ht="15" hidden="false" customHeight="true" outlineLevel="0" collapsed="false">
      <c r="A24" s="1" t="s">
        <v>1747</v>
      </c>
      <c r="B24" s="165" t="n">
        <v>931.38</v>
      </c>
    </row>
    <row r="25" customFormat="false" ht="15" hidden="false" customHeight="true" outlineLevel="0" collapsed="false">
      <c r="A25" s="1" t="s">
        <v>1281</v>
      </c>
      <c r="B25" s="1" t="s">
        <v>1748</v>
      </c>
    </row>
    <row r="26" customFormat="false" ht="15" hidden="false" customHeight="true" outlineLevel="0" collapsed="false">
      <c r="A26" s="1" t="s">
        <v>1284</v>
      </c>
      <c r="B26" s="1" t="s">
        <v>1749</v>
      </c>
    </row>
    <row r="27" customFormat="false" ht="15" hidden="false" customHeight="true" outlineLevel="0" collapsed="false">
      <c r="A27" s="1" t="s">
        <v>1750</v>
      </c>
      <c r="B27" s="1" t="s">
        <v>1751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7"/>
    <col collapsed="false" customWidth="true" hidden="false" outlineLevel="0" max="3" min="3" style="1" width="11"/>
    <col collapsed="false" customWidth="true" hidden="false" outlineLevel="0" max="4" min="4" style="1" width="12"/>
    <col collapsed="false" customWidth="true" hidden="false" outlineLevel="0" max="5" min="5" style="1" width="9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18" hidden="false" customHeight="true" outlineLevel="0" collapsed="false">
      <c r="A1" s="163" t="s">
        <v>1752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</v>
      </c>
      <c r="B2" s="164" t="s">
        <v>1224</v>
      </c>
      <c r="C2" s="164" t="s">
        <v>1227</v>
      </c>
      <c r="D2" s="164" t="s">
        <v>1569</v>
      </c>
      <c r="E2" s="164" t="s">
        <v>1129</v>
      </c>
      <c r="F2" s="164" t="s">
        <v>1570</v>
      </c>
      <c r="G2" s="164" t="s">
        <v>1571</v>
      </c>
    </row>
    <row r="3" customFormat="false" ht="15" hidden="false" customHeight="true" outlineLevel="0" collapsed="false">
      <c r="A3" s="60" t="n">
        <v>45554</v>
      </c>
      <c r="C3" s="165" t="n">
        <v>47</v>
      </c>
      <c r="D3" s="36" t="n">
        <v>84.64</v>
      </c>
      <c r="E3" s="166" t="n">
        <f aca="false">IF(C3=0,"",D3/C3)</f>
        <v>1.80085106382979</v>
      </c>
      <c r="F3" s="36" t="n">
        <v>84.64</v>
      </c>
      <c r="G3" s="165" t="n">
        <v>1981.43</v>
      </c>
    </row>
    <row r="4" customFormat="false" ht="15" hidden="false" customHeight="true" outlineLevel="0" collapsed="false">
      <c r="A4" s="63" t="s">
        <v>1753</v>
      </c>
      <c r="B4" s="66"/>
      <c r="C4" s="167" t="n">
        <f aca="false">SUM(C3:C3)</f>
        <v>47</v>
      </c>
      <c r="D4" s="148" t="n">
        <f aca="false">SUM(D3:D3)</f>
        <v>84.64</v>
      </c>
      <c r="E4" s="168" t="n">
        <f aca="false">IF(C4=0,"",D4/C4)</f>
        <v>1.80085106382979</v>
      </c>
      <c r="F4" s="148" t="n">
        <v>84.64</v>
      </c>
      <c r="G4" s="167" t="n">
        <v>1981.43</v>
      </c>
    </row>
    <row r="5" customFormat="false" ht="15" hidden="false" customHeight="true" outlineLevel="0" collapsed="false">
      <c r="A5" s="60" t="n">
        <v>45575</v>
      </c>
      <c r="C5" s="165" t="n">
        <v>8</v>
      </c>
      <c r="D5" s="36" t="n">
        <v>5.93</v>
      </c>
      <c r="E5" s="166" t="n">
        <f aca="false">IF(C5=0,"",D5/C5)</f>
        <v>0.74125</v>
      </c>
      <c r="F5" s="36" t="n">
        <v>90.57</v>
      </c>
      <c r="G5" s="165" t="n">
        <v>1987.36</v>
      </c>
    </row>
    <row r="6" customFormat="false" ht="15" hidden="false" customHeight="true" outlineLevel="0" collapsed="false">
      <c r="A6" s="60" t="n">
        <v>45576</v>
      </c>
      <c r="C6" s="165" t="n">
        <v>6</v>
      </c>
      <c r="D6" s="38" t="n">
        <v>-6</v>
      </c>
      <c r="E6" s="166" t="n">
        <f aca="false">IF(C6=0,"",D6/C6)</f>
        <v>-1</v>
      </c>
      <c r="F6" s="36" t="n">
        <v>84.57</v>
      </c>
      <c r="G6" s="165" t="n">
        <v>1981.36</v>
      </c>
    </row>
    <row r="7" customFormat="false" ht="15" hidden="false" customHeight="true" outlineLevel="0" collapsed="false">
      <c r="A7" s="60" t="n">
        <v>45577</v>
      </c>
      <c r="C7" s="165" t="n">
        <v>12.5</v>
      </c>
      <c r="D7" s="36" t="n">
        <v>9.5</v>
      </c>
      <c r="E7" s="166" t="n">
        <f aca="false">IF(C7=0,"",D7/C7)</f>
        <v>0.76</v>
      </c>
      <c r="F7" s="36" t="n">
        <v>94.07</v>
      </c>
      <c r="G7" s="165" t="n">
        <v>1990.86</v>
      </c>
    </row>
    <row r="8" customFormat="false" ht="15" hidden="false" customHeight="true" outlineLevel="0" collapsed="false">
      <c r="A8" s="60" t="n">
        <v>45578</v>
      </c>
      <c r="C8" s="165" t="n">
        <v>0</v>
      </c>
      <c r="D8" s="38" t="n">
        <v>-3</v>
      </c>
      <c r="E8" s="166" t="str">
        <f aca="false">IF(C8=0,"",D8/C8)</f>
        <v/>
      </c>
      <c r="F8" s="36" t="n">
        <v>91.07</v>
      </c>
      <c r="G8" s="165" t="n">
        <v>1987.86</v>
      </c>
    </row>
    <row r="9" customFormat="false" ht="15" hidden="false" customHeight="true" outlineLevel="0" collapsed="false">
      <c r="A9" s="60" t="n">
        <v>45582</v>
      </c>
      <c r="C9" s="165" t="n">
        <v>6</v>
      </c>
      <c r="D9" s="38" t="n">
        <v>-0.84</v>
      </c>
      <c r="E9" s="166" t="n">
        <f aca="false">IF(C9=0,"",D9/C9)</f>
        <v>-0.14</v>
      </c>
      <c r="F9" s="36" t="n">
        <v>90.23</v>
      </c>
      <c r="G9" s="165" t="n">
        <v>1987.02</v>
      </c>
    </row>
    <row r="10" customFormat="false" ht="15" hidden="false" customHeight="true" outlineLevel="0" collapsed="false">
      <c r="A10" s="60" t="n">
        <v>45584</v>
      </c>
      <c r="C10" s="165" t="n">
        <v>12.5</v>
      </c>
      <c r="D10" s="38" t="n">
        <v>-7.25</v>
      </c>
      <c r="E10" s="166" t="n">
        <f aca="false">IF(C10=0,"",D10/C10)</f>
        <v>-0.58</v>
      </c>
      <c r="F10" s="36" t="n">
        <v>82.98</v>
      </c>
      <c r="G10" s="165" t="n">
        <v>1979.77</v>
      </c>
    </row>
    <row r="11" customFormat="false" ht="15" hidden="false" customHeight="true" outlineLevel="0" collapsed="false">
      <c r="A11" s="60" t="n">
        <v>45588</v>
      </c>
      <c r="C11" s="165" t="n">
        <v>16</v>
      </c>
      <c r="D11" s="38" t="n">
        <v>-8.44</v>
      </c>
      <c r="E11" s="166" t="n">
        <f aca="false">IF(C11=0,"",D11/C11)</f>
        <v>-0.5275</v>
      </c>
      <c r="F11" s="36" t="n">
        <v>74.54</v>
      </c>
      <c r="G11" s="165" t="n">
        <v>1971.33</v>
      </c>
    </row>
    <row r="12" customFormat="false" ht="15" hidden="false" customHeight="true" outlineLevel="0" collapsed="false">
      <c r="A12" s="60" t="n">
        <v>45589</v>
      </c>
      <c r="C12" s="165" t="n">
        <v>37</v>
      </c>
      <c r="D12" s="36" t="n">
        <v>3.69</v>
      </c>
      <c r="E12" s="166" t="n">
        <f aca="false">IF(C12=0,"",D12/C12)</f>
        <v>0.0997297297297297</v>
      </c>
      <c r="F12" s="36" t="n">
        <v>78.23</v>
      </c>
      <c r="G12" s="165" t="n">
        <v>1975.02</v>
      </c>
    </row>
    <row r="13" customFormat="false" ht="15" hidden="false" customHeight="true" outlineLevel="0" collapsed="false">
      <c r="A13" s="60" t="n">
        <v>45590</v>
      </c>
      <c r="C13" s="165" t="n">
        <v>27.5</v>
      </c>
      <c r="D13" s="36" t="n">
        <v>8.22</v>
      </c>
      <c r="E13" s="166" t="n">
        <f aca="false">IF(C13=0,"",D13/C13)</f>
        <v>0.298909090909091</v>
      </c>
      <c r="F13" s="36" t="n">
        <v>86.45</v>
      </c>
      <c r="G13" s="165" t="n">
        <v>1983.24</v>
      </c>
    </row>
    <row r="14" customFormat="false" ht="15" hidden="false" customHeight="true" outlineLevel="0" collapsed="false">
      <c r="A14" s="60" t="n">
        <v>45591</v>
      </c>
      <c r="C14" s="165" t="n">
        <v>45</v>
      </c>
      <c r="D14" s="36" t="n">
        <v>12.25</v>
      </c>
      <c r="E14" s="166" t="n">
        <f aca="false">IF(C14=0,"",D14/C14)</f>
        <v>0.272222222222222</v>
      </c>
      <c r="F14" s="36" t="n">
        <v>98.7</v>
      </c>
      <c r="G14" s="165" t="n">
        <v>1995.49</v>
      </c>
    </row>
    <row r="15" customFormat="false" ht="15" hidden="false" customHeight="true" outlineLevel="0" collapsed="false">
      <c r="A15" s="60" t="n">
        <v>45592</v>
      </c>
      <c r="C15" s="165" t="n">
        <v>45</v>
      </c>
      <c r="D15" s="38" t="n">
        <v>-28.2</v>
      </c>
      <c r="E15" s="166" t="n">
        <f aca="false">IF(C15=0,"",D15/C15)</f>
        <v>-0.626666666666667</v>
      </c>
      <c r="F15" s="36" t="n">
        <v>70.5</v>
      </c>
      <c r="G15" s="165" t="n">
        <v>1967.29</v>
      </c>
    </row>
    <row r="16" customFormat="false" ht="15" hidden="false" customHeight="true" outlineLevel="0" collapsed="false">
      <c r="A16" s="60" t="n">
        <v>45593</v>
      </c>
      <c r="C16" s="165" t="n">
        <v>29.5</v>
      </c>
      <c r="D16" s="38" t="n">
        <v>-25.4</v>
      </c>
      <c r="E16" s="166" t="n">
        <f aca="false">IF(C16=0,"",D16/C16)</f>
        <v>-0.861016949152542</v>
      </c>
      <c r="F16" s="36" t="n">
        <v>45.1</v>
      </c>
      <c r="G16" s="165" t="n">
        <v>1941.89</v>
      </c>
    </row>
    <row r="17" customFormat="false" ht="15" hidden="false" customHeight="true" outlineLevel="0" collapsed="false">
      <c r="A17" s="60" t="n">
        <v>45594</v>
      </c>
      <c r="C17" s="165" t="n">
        <v>47.5</v>
      </c>
      <c r="D17" s="38" t="n">
        <v>-2.01</v>
      </c>
      <c r="E17" s="166" t="n">
        <f aca="false">IF(C17=0,"",D17/C17)</f>
        <v>-0.0423157894736842</v>
      </c>
      <c r="F17" s="36" t="n">
        <v>43.09</v>
      </c>
      <c r="G17" s="165" t="n">
        <v>1939.88</v>
      </c>
    </row>
    <row r="18" customFormat="false" ht="15" hidden="false" customHeight="true" outlineLevel="0" collapsed="false">
      <c r="A18" s="60" t="n">
        <v>45595</v>
      </c>
      <c r="C18" s="165" t="n">
        <v>25.5</v>
      </c>
      <c r="D18" s="36" t="n">
        <v>2.83</v>
      </c>
      <c r="E18" s="166" t="n">
        <f aca="false">IF(C18=0,"",D18/C18)</f>
        <v>0.110980392156863</v>
      </c>
      <c r="F18" s="36" t="n">
        <v>45.92</v>
      </c>
      <c r="G18" s="165" t="n">
        <v>1942.71</v>
      </c>
    </row>
    <row r="19" customFormat="false" ht="15" hidden="false" customHeight="true" outlineLevel="0" collapsed="false">
      <c r="A19" s="60" t="n">
        <v>45596</v>
      </c>
      <c r="C19" s="165" t="n">
        <v>44</v>
      </c>
      <c r="D19" s="38" t="n">
        <v>-26.65</v>
      </c>
      <c r="E19" s="166" t="n">
        <f aca="false">IF(C19=0,"",D19/C19)</f>
        <v>-0.605681818181818</v>
      </c>
      <c r="F19" s="36" t="n">
        <v>19.27</v>
      </c>
      <c r="G19" s="165" t="n">
        <v>1916.06</v>
      </c>
    </row>
    <row r="20" customFormat="false" ht="15" hidden="false" customHeight="true" outlineLevel="0" collapsed="false">
      <c r="A20" s="63" t="s">
        <v>1754</v>
      </c>
      <c r="B20" s="66"/>
      <c r="C20" s="167" t="n">
        <f aca="false">SUM(C5:C19)</f>
        <v>362</v>
      </c>
      <c r="D20" s="148" t="n">
        <f aca="false">SUM(D5:D19)</f>
        <v>-65.37</v>
      </c>
      <c r="E20" s="168" t="n">
        <f aca="false">IF(C20=0,"",D20/C20)</f>
        <v>-0.180580110497238</v>
      </c>
      <c r="F20" s="148" t="n">
        <v>19.27</v>
      </c>
      <c r="G20" s="167" t="n">
        <v>1916.06</v>
      </c>
    </row>
    <row r="21" customFormat="false" ht="15" hidden="false" customHeight="true" outlineLevel="0" collapsed="false">
      <c r="A21" s="60" t="n">
        <v>45597</v>
      </c>
      <c r="C21" s="165" t="n">
        <v>25.5</v>
      </c>
      <c r="D21" s="36" t="n">
        <v>16.3</v>
      </c>
      <c r="E21" s="166" t="n">
        <f aca="false">IF(C21=0,"",D21/C21)</f>
        <v>0.63921568627451</v>
      </c>
      <c r="F21" s="36" t="n">
        <v>35.57</v>
      </c>
      <c r="G21" s="165" t="n">
        <v>1932.36</v>
      </c>
    </row>
    <row r="22" customFormat="false" ht="15" hidden="false" customHeight="true" outlineLevel="0" collapsed="false">
      <c r="A22" s="60" t="n">
        <v>45598</v>
      </c>
      <c r="C22" s="165" t="n">
        <v>39.5</v>
      </c>
      <c r="D22" s="38" t="n">
        <v>-12.2</v>
      </c>
      <c r="E22" s="166" t="n">
        <f aca="false">IF(C22=0,"",D22/C22)</f>
        <v>-0.308860759493671</v>
      </c>
      <c r="F22" s="36" t="n">
        <v>23.37</v>
      </c>
      <c r="G22" s="165" t="n">
        <v>1920.16</v>
      </c>
    </row>
    <row r="23" customFormat="false" ht="15" hidden="false" customHeight="true" outlineLevel="0" collapsed="false">
      <c r="A23" s="60" t="n">
        <v>45599</v>
      </c>
      <c r="C23" s="165" t="n">
        <v>44</v>
      </c>
      <c r="D23" s="36" t="n">
        <v>21.05</v>
      </c>
      <c r="E23" s="166" t="n">
        <f aca="false">IF(C23=0,"",D23/C23)</f>
        <v>0.478409090909091</v>
      </c>
      <c r="F23" s="36" t="n">
        <v>44.42</v>
      </c>
      <c r="G23" s="165" t="n">
        <v>1941.21</v>
      </c>
    </row>
    <row r="24" customFormat="false" ht="15" hidden="false" customHeight="true" outlineLevel="0" collapsed="false">
      <c r="A24" s="60" t="n">
        <v>45600</v>
      </c>
      <c r="C24" s="165" t="n">
        <v>20.5</v>
      </c>
      <c r="D24" s="36" t="n">
        <v>3.22</v>
      </c>
      <c r="E24" s="166" t="n">
        <f aca="false">IF(C24=0,"",D24/C24)</f>
        <v>0.157073170731707</v>
      </c>
      <c r="F24" s="36" t="n">
        <v>47.64</v>
      </c>
      <c r="G24" s="165" t="n">
        <v>1944.43</v>
      </c>
    </row>
    <row r="25" customFormat="false" ht="15" hidden="false" customHeight="true" outlineLevel="0" collapsed="false">
      <c r="A25" s="60" t="n">
        <v>45601</v>
      </c>
      <c r="C25" s="165" t="n">
        <v>60.5</v>
      </c>
      <c r="D25" s="38" t="n">
        <v>-13.04</v>
      </c>
      <c r="E25" s="166" t="n">
        <f aca="false">IF(C25=0,"",D25/C25)</f>
        <v>-0.215537190082645</v>
      </c>
      <c r="F25" s="36" t="n">
        <v>34.6</v>
      </c>
      <c r="G25" s="165" t="n">
        <v>1931.39</v>
      </c>
    </row>
    <row r="26" customFormat="false" ht="15" hidden="false" customHeight="true" outlineLevel="0" collapsed="false">
      <c r="A26" s="60" t="n">
        <v>45603</v>
      </c>
      <c r="C26" s="165" t="n">
        <v>49.5</v>
      </c>
      <c r="D26" s="36" t="n">
        <v>6.04</v>
      </c>
      <c r="E26" s="166" t="n">
        <f aca="false">IF(C26=0,"",D26/C26)</f>
        <v>0.122020202020202</v>
      </c>
      <c r="F26" s="36" t="n">
        <v>40.64</v>
      </c>
      <c r="G26" s="165" t="n">
        <v>1937.43</v>
      </c>
    </row>
    <row r="27" customFormat="false" ht="15" hidden="false" customHeight="true" outlineLevel="0" collapsed="false">
      <c r="A27" s="60" t="n">
        <v>45604</v>
      </c>
      <c r="C27" s="165" t="n">
        <v>23.5</v>
      </c>
      <c r="D27" s="36" t="n">
        <v>1.78</v>
      </c>
      <c r="E27" s="166" t="n">
        <f aca="false">IF(C27=0,"",D27/C27)</f>
        <v>0.0757446808510638</v>
      </c>
      <c r="F27" s="36" t="n">
        <v>42.42</v>
      </c>
      <c r="G27" s="165" t="n">
        <v>1939.21</v>
      </c>
    </row>
    <row r="28" customFormat="false" ht="15" hidden="false" customHeight="true" outlineLevel="0" collapsed="false">
      <c r="A28" s="60" t="n">
        <v>45605</v>
      </c>
      <c r="C28" s="165" t="n">
        <v>59.5</v>
      </c>
      <c r="D28" s="38" t="n">
        <v>-19.6</v>
      </c>
      <c r="E28" s="166" t="n">
        <f aca="false">IF(C28=0,"",D28/C28)</f>
        <v>-0.329411764705882</v>
      </c>
      <c r="F28" s="36" t="n">
        <v>22.82</v>
      </c>
      <c r="G28" s="165" t="n">
        <v>1919.61</v>
      </c>
    </row>
    <row r="29" customFormat="false" ht="15" hidden="false" customHeight="true" outlineLevel="0" collapsed="false">
      <c r="A29" s="60" t="n">
        <v>45606</v>
      </c>
      <c r="C29" s="165" t="n">
        <v>22.5</v>
      </c>
      <c r="D29" s="36" t="n">
        <v>8.88</v>
      </c>
      <c r="E29" s="166" t="n">
        <f aca="false">IF(C29=0,"",D29/C29)</f>
        <v>0.394666666666667</v>
      </c>
      <c r="F29" s="36" t="n">
        <v>31.7</v>
      </c>
      <c r="G29" s="165" t="n">
        <v>1928.49</v>
      </c>
    </row>
    <row r="30" customFormat="false" ht="15" hidden="false" customHeight="true" outlineLevel="0" collapsed="false">
      <c r="A30" s="60" t="n">
        <v>45607</v>
      </c>
      <c r="C30" s="165" t="n">
        <v>49.5</v>
      </c>
      <c r="D30" s="36" t="n">
        <v>56.49</v>
      </c>
      <c r="E30" s="166" t="n">
        <f aca="false">IF(C30=0,"",D30/C30)</f>
        <v>1.14121212121212</v>
      </c>
      <c r="F30" s="36" t="n">
        <v>88.19</v>
      </c>
      <c r="G30" s="165" t="n">
        <v>1984.98</v>
      </c>
    </row>
    <row r="31" customFormat="false" ht="15" hidden="false" customHeight="true" outlineLevel="0" collapsed="false">
      <c r="A31" s="60" t="n">
        <v>45608</v>
      </c>
      <c r="C31" s="165" t="n">
        <v>28.5</v>
      </c>
      <c r="D31" s="36" t="n">
        <v>5.7</v>
      </c>
      <c r="E31" s="166" t="n">
        <f aca="false">IF(C31=0,"",D31/C31)</f>
        <v>0.2</v>
      </c>
      <c r="F31" s="36" t="n">
        <v>93.89</v>
      </c>
      <c r="G31" s="165" t="n">
        <v>1990.68</v>
      </c>
    </row>
    <row r="32" customFormat="false" ht="15" hidden="false" customHeight="true" outlineLevel="0" collapsed="false">
      <c r="A32" s="60" t="n">
        <v>45609</v>
      </c>
      <c r="C32" s="165" t="n">
        <v>35.5</v>
      </c>
      <c r="D32" s="38" t="n">
        <v>-18.05</v>
      </c>
      <c r="E32" s="166" t="n">
        <f aca="false">IF(C32=0,"",D32/C32)</f>
        <v>-0.508450704225352</v>
      </c>
      <c r="F32" s="36" t="n">
        <v>75.84</v>
      </c>
      <c r="G32" s="165" t="n">
        <v>1972.63</v>
      </c>
    </row>
    <row r="33" customFormat="false" ht="15" hidden="false" customHeight="true" outlineLevel="0" collapsed="false">
      <c r="A33" s="60" t="n">
        <v>45610</v>
      </c>
      <c r="C33" s="165" t="n">
        <v>0</v>
      </c>
      <c r="D33" s="35" t="n">
        <v>0</v>
      </c>
      <c r="E33" s="166" t="str">
        <f aca="false">IF(C33=0,"",D33/C33)</f>
        <v/>
      </c>
      <c r="F33" s="36" t="n">
        <v>75.84</v>
      </c>
      <c r="G33" s="165" t="n">
        <v>1972.63</v>
      </c>
    </row>
    <row r="34" customFormat="false" ht="15" hidden="false" customHeight="true" outlineLevel="0" collapsed="false">
      <c r="A34" s="60" t="n">
        <v>45611</v>
      </c>
      <c r="C34" s="165" t="n">
        <v>13</v>
      </c>
      <c r="D34" s="36" t="n">
        <v>2.08</v>
      </c>
      <c r="E34" s="166" t="n">
        <f aca="false">IF(C34=0,"",D34/C34)</f>
        <v>0.16</v>
      </c>
      <c r="F34" s="36" t="n">
        <v>77.92</v>
      </c>
      <c r="G34" s="165" t="n">
        <v>1974.71</v>
      </c>
    </row>
    <row r="35" customFormat="false" ht="15" hidden="false" customHeight="true" outlineLevel="0" collapsed="false">
      <c r="A35" s="60" t="n">
        <v>45612</v>
      </c>
      <c r="C35" s="165" t="n">
        <v>50.5</v>
      </c>
      <c r="D35" s="38" t="n">
        <v>-37.98</v>
      </c>
      <c r="E35" s="166" t="n">
        <f aca="false">IF(C35=0,"",D35/C35)</f>
        <v>-0.752079207920792</v>
      </c>
      <c r="F35" s="36" t="n">
        <v>39.94</v>
      </c>
      <c r="G35" s="165" t="n">
        <v>1936.73</v>
      </c>
    </row>
    <row r="36" customFormat="false" ht="15" hidden="false" customHeight="true" outlineLevel="0" collapsed="false">
      <c r="A36" s="60" t="n">
        <v>45613</v>
      </c>
      <c r="C36" s="165" t="n">
        <v>26.5</v>
      </c>
      <c r="D36" s="36" t="n">
        <v>4.35</v>
      </c>
      <c r="E36" s="166" t="n">
        <f aca="false">IF(C36=0,"",D36/C36)</f>
        <v>0.164150943396226</v>
      </c>
      <c r="F36" s="36" t="n">
        <v>44.29</v>
      </c>
      <c r="G36" s="165" t="n">
        <v>1941.08</v>
      </c>
    </row>
    <row r="37" customFormat="false" ht="15" hidden="false" customHeight="true" outlineLevel="0" collapsed="false">
      <c r="A37" s="60" t="n">
        <v>45614</v>
      </c>
      <c r="C37" s="165" t="n">
        <v>42</v>
      </c>
      <c r="D37" s="36" t="n">
        <v>23.4</v>
      </c>
      <c r="E37" s="166" t="n">
        <f aca="false">IF(C37=0,"",D37/C37)</f>
        <v>0.557142857142857</v>
      </c>
      <c r="F37" s="36" t="n">
        <v>67.69</v>
      </c>
      <c r="G37" s="165" t="n">
        <v>1964.48</v>
      </c>
    </row>
    <row r="38" customFormat="false" ht="15" hidden="false" customHeight="true" outlineLevel="0" collapsed="false">
      <c r="A38" s="60" t="n">
        <v>45615</v>
      </c>
      <c r="C38" s="165" t="n">
        <v>36.5</v>
      </c>
      <c r="D38" s="38" t="n">
        <v>-10.85</v>
      </c>
      <c r="E38" s="166" t="n">
        <f aca="false">IF(C38=0,"",D38/C38)</f>
        <v>-0.297260273972603</v>
      </c>
      <c r="F38" s="36" t="n">
        <v>56.84</v>
      </c>
      <c r="G38" s="165" t="n">
        <v>1953.63</v>
      </c>
    </row>
    <row r="39" customFormat="false" ht="15" hidden="false" customHeight="true" outlineLevel="0" collapsed="false">
      <c r="A39" s="60" t="n">
        <v>45616</v>
      </c>
      <c r="C39" s="165" t="n">
        <v>33.5</v>
      </c>
      <c r="D39" s="38" t="n">
        <v>-12.98</v>
      </c>
      <c r="E39" s="166" t="n">
        <f aca="false">IF(C39=0,"",D39/C39)</f>
        <v>-0.387462686567164</v>
      </c>
      <c r="F39" s="36" t="n">
        <v>43.86</v>
      </c>
      <c r="G39" s="165" t="n">
        <v>1940.65</v>
      </c>
    </row>
    <row r="40" customFormat="false" ht="15" hidden="false" customHeight="true" outlineLevel="0" collapsed="false">
      <c r="A40" s="60" t="n">
        <v>45617</v>
      </c>
      <c r="C40" s="165" t="n">
        <v>38</v>
      </c>
      <c r="D40" s="36" t="n">
        <v>8.2</v>
      </c>
      <c r="E40" s="166" t="n">
        <f aca="false">IF(C40=0,"",D40/C40)</f>
        <v>0.215789473684211</v>
      </c>
      <c r="F40" s="36" t="n">
        <v>52.06</v>
      </c>
      <c r="G40" s="165" t="n">
        <v>1948.85</v>
      </c>
    </row>
    <row r="41" customFormat="false" ht="15" hidden="false" customHeight="true" outlineLevel="0" collapsed="false">
      <c r="A41" s="60" t="n">
        <v>45618</v>
      </c>
      <c r="C41" s="165" t="n">
        <v>27.5</v>
      </c>
      <c r="D41" s="38" t="n">
        <v>-6.88</v>
      </c>
      <c r="E41" s="166" t="n">
        <f aca="false">IF(C41=0,"",D41/C41)</f>
        <v>-0.250181818181818</v>
      </c>
      <c r="F41" s="36" t="n">
        <v>45.18</v>
      </c>
      <c r="G41" s="165" t="n">
        <v>1941.97</v>
      </c>
    </row>
    <row r="42" customFormat="false" ht="15" hidden="false" customHeight="true" outlineLevel="0" collapsed="false">
      <c r="A42" s="60" t="n">
        <v>45619</v>
      </c>
      <c r="C42" s="165" t="n">
        <v>39</v>
      </c>
      <c r="D42" s="38" t="n">
        <v>-6.32</v>
      </c>
      <c r="E42" s="166" t="n">
        <f aca="false">IF(C42=0,"",D42/C42)</f>
        <v>-0.162051282051282</v>
      </c>
      <c r="F42" s="36" t="n">
        <v>38.86</v>
      </c>
      <c r="G42" s="165" t="n">
        <v>1935.65</v>
      </c>
    </row>
    <row r="43" customFormat="false" ht="15" hidden="false" customHeight="true" outlineLevel="0" collapsed="false">
      <c r="A43" s="60" t="n">
        <v>45620</v>
      </c>
      <c r="C43" s="165" t="n">
        <v>34.5</v>
      </c>
      <c r="D43" s="38" t="n">
        <v>-3.36</v>
      </c>
      <c r="E43" s="166" t="n">
        <f aca="false">IF(C43=0,"",D43/C43)</f>
        <v>-0.0973913043478261</v>
      </c>
      <c r="F43" s="36" t="n">
        <v>35.5</v>
      </c>
      <c r="G43" s="165" t="n">
        <v>1932.29</v>
      </c>
    </row>
    <row r="44" customFormat="false" ht="15" hidden="false" customHeight="true" outlineLevel="0" collapsed="false">
      <c r="A44" s="60" t="n">
        <v>45621</v>
      </c>
      <c r="C44" s="165" t="n">
        <v>28.5</v>
      </c>
      <c r="D44" s="36" t="n">
        <v>44.05</v>
      </c>
      <c r="E44" s="166" t="n">
        <f aca="false">IF(C44=0,"",D44/C44)</f>
        <v>1.54561403508772</v>
      </c>
      <c r="F44" s="36" t="n">
        <v>79.55</v>
      </c>
      <c r="G44" s="165" t="n">
        <v>1976.34</v>
      </c>
    </row>
    <row r="45" customFormat="false" ht="15" hidden="false" customHeight="true" outlineLevel="0" collapsed="false">
      <c r="A45" s="60" t="n">
        <v>45622</v>
      </c>
      <c r="C45" s="165" t="n">
        <v>39.5</v>
      </c>
      <c r="D45" s="36" t="n">
        <v>46.47</v>
      </c>
      <c r="E45" s="166" t="n">
        <f aca="false">IF(C45=0,"",D45/C45)</f>
        <v>1.17645569620253</v>
      </c>
      <c r="F45" s="36" t="n">
        <v>126.02</v>
      </c>
      <c r="G45" s="165" t="n">
        <v>2022.81</v>
      </c>
    </row>
    <row r="46" customFormat="false" ht="15" hidden="false" customHeight="true" outlineLevel="0" collapsed="false">
      <c r="A46" s="60" t="n">
        <v>45623</v>
      </c>
      <c r="C46" s="165" t="n">
        <v>27.5</v>
      </c>
      <c r="D46" s="38" t="n">
        <v>-9.8</v>
      </c>
      <c r="E46" s="166" t="n">
        <f aca="false">IF(C46=0,"",D46/C46)</f>
        <v>-0.356363636363636</v>
      </c>
      <c r="F46" s="36" t="n">
        <v>116.22</v>
      </c>
      <c r="G46" s="165" t="n">
        <v>2013.01</v>
      </c>
    </row>
    <row r="47" customFormat="false" ht="15" hidden="false" customHeight="true" outlineLevel="0" collapsed="false">
      <c r="A47" s="60" t="n">
        <v>45624</v>
      </c>
      <c r="C47" s="165" t="n">
        <v>58</v>
      </c>
      <c r="D47" s="38" t="n">
        <v>-20.78</v>
      </c>
      <c r="E47" s="166" t="n">
        <f aca="false">IF(C47=0,"",D47/C47)</f>
        <v>-0.358275862068966</v>
      </c>
      <c r="F47" s="36" t="n">
        <v>95.44</v>
      </c>
      <c r="G47" s="165" t="n">
        <v>1992.23</v>
      </c>
    </row>
    <row r="48" customFormat="false" ht="15" hidden="false" customHeight="true" outlineLevel="0" collapsed="false">
      <c r="A48" s="60" t="n">
        <v>45626</v>
      </c>
      <c r="C48" s="165" t="n">
        <v>46.5</v>
      </c>
      <c r="D48" s="36" t="n">
        <v>9.9</v>
      </c>
      <c r="E48" s="166" t="n">
        <f aca="false">IF(C48=0,"",D48/C48)</f>
        <v>0.212903225806452</v>
      </c>
      <c r="F48" s="36" t="n">
        <v>105.34</v>
      </c>
      <c r="G48" s="165" t="n">
        <v>2002.13</v>
      </c>
    </row>
    <row r="49" customFormat="false" ht="15" hidden="false" customHeight="true" outlineLevel="0" collapsed="false">
      <c r="A49" s="63" t="s">
        <v>1755</v>
      </c>
      <c r="B49" s="66"/>
      <c r="C49" s="167" t="n">
        <f aca="false">SUM(C21:C48)</f>
        <v>999.5</v>
      </c>
      <c r="D49" s="148" t="n">
        <f aca="false">SUM(D21:D48)</f>
        <v>86.07</v>
      </c>
      <c r="E49" s="168" t="n">
        <f aca="false">IF(C49=0,"",D49/C49)</f>
        <v>0.0861130565282641</v>
      </c>
      <c r="F49" s="148" t="n">
        <v>105.34</v>
      </c>
      <c r="G49" s="167" t="n">
        <v>2002.13</v>
      </c>
    </row>
    <row r="50" customFormat="false" ht="15" hidden="false" customHeight="true" outlineLevel="0" collapsed="false">
      <c r="A50" s="60" t="n">
        <v>45628</v>
      </c>
      <c r="C50" s="165" t="n">
        <v>0</v>
      </c>
      <c r="D50" s="36" t="n">
        <v>25.66</v>
      </c>
      <c r="E50" s="166" t="str">
        <f aca="false">IF(C50=0,"",D50/C50)</f>
        <v/>
      </c>
      <c r="F50" s="36" t="n">
        <v>131</v>
      </c>
      <c r="G50" s="165" t="n">
        <v>2027.79</v>
      </c>
    </row>
    <row r="51" customFormat="false" ht="15" hidden="false" customHeight="true" outlineLevel="0" collapsed="false">
      <c r="A51" s="60" t="n">
        <v>45629</v>
      </c>
      <c r="C51" s="165" t="n">
        <v>0</v>
      </c>
      <c r="D51" s="36" t="n">
        <v>9.75</v>
      </c>
      <c r="E51" s="166" t="str">
        <f aca="false">IF(C51=0,"",D51/C51)</f>
        <v/>
      </c>
      <c r="F51" s="36" t="n">
        <v>140.75</v>
      </c>
      <c r="G51" s="165" t="n">
        <v>2037.54</v>
      </c>
    </row>
    <row r="52" customFormat="false" ht="15" hidden="false" customHeight="true" outlineLevel="0" collapsed="false">
      <c r="A52" s="60" t="n">
        <v>45630</v>
      </c>
      <c r="C52" s="165" t="n">
        <v>0</v>
      </c>
      <c r="D52" s="38" t="n">
        <v>-19.56</v>
      </c>
      <c r="E52" s="166" t="str">
        <f aca="false">IF(C52=0,"",D52/C52)</f>
        <v/>
      </c>
      <c r="F52" s="36" t="n">
        <v>121.19</v>
      </c>
      <c r="G52" s="165" t="n">
        <v>2017.98</v>
      </c>
    </row>
    <row r="53" customFormat="false" ht="15" hidden="false" customHeight="true" outlineLevel="0" collapsed="false">
      <c r="A53" s="60" t="n">
        <v>45631</v>
      </c>
      <c r="C53" s="165" t="n">
        <v>0</v>
      </c>
      <c r="D53" s="35" t="n">
        <v>0</v>
      </c>
      <c r="E53" s="166" t="str">
        <f aca="false">IF(C53=0,"",D53/C53)</f>
        <v/>
      </c>
      <c r="F53" s="36" t="n">
        <v>121.19</v>
      </c>
      <c r="G53" s="165" t="n">
        <v>2017.98</v>
      </c>
    </row>
    <row r="54" customFormat="false" ht="15" hidden="false" customHeight="true" outlineLevel="0" collapsed="false">
      <c r="A54" s="60" t="n">
        <v>45632</v>
      </c>
      <c r="C54" s="165" t="n">
        <v>39</v>
      </c>
      <c r="D54" s="36" t="n">
        <v>71.35</v>
      </c>
      <c r="E54" s="166" t="n">
        <f aca="false">IF(C54=0,"",D54/C54)</f>
        <v>1.82948717948718</v>
      </c>
      <c r="F54" s="36" t="n">
        <v>192.54</v>
      </c>
      <c r="G54" s="165" t="n">
        <v>2089.33</v>
      </c>
    </row>
    <row r="55" customFormat="false" ht="15" hidden="false" customHeight="true" outlineLevel="0" collapsed="false">
      <c r="A55" s="60" t="n">
        <v>45633</v>
      </c>
      <c r="C55" s="165" t="n">
        <v>0</v>
      </c>
      <c r="D55" s="38" t="n">
        <v>-12.72</v>
      </c>
      <c r="E55" s="166" t="str">
        <f aca="false">IF(C55=0,"",D55/C55)</f>
        <v/>
      </c>
      <c r="F55" s="36" t="n">
        <v>179.82</v>
      </c>
      <c r="G55" s="165" t="n">
        <v>2076.61</v>
      </c>
    </row>
    <row r="56" customFormat="false" ht="15" hidden="false" customHeight="true" outlineLevel="0" collapsed="false">
      <c r="A56" s="60" t="n">
        <v>45634</v>
      </c>
      <c r="C56" s="165" t="n">
        <v>0</v>
      </c>
      <c r="D56" s="36" t="n">
        <v>19.52</v>
      </c>
      <c r="E56" s="166" t="str">
        <f aca="false">IF(C56=0,"",D56/C56)</f>
        <v/>
      </c>
      <c r="F56" s="36" t="n">
        <v>199.34</v>
      </c>
      <c r="G56" s="165" t="n">
        <v>2096.13</v>
      </c>
    </row>
    <row r="57" customFormat="false" ht="15" hidden="false" customHeight="true" outlineLevel="0" collapsed="false">
      <c r="A57" s="60" t="n">
        <v>45635</v>
      </c>
      <c r="C57" s="165" t="n">
        <v>49.5</v>
      </c>
      <c r="D57" s="38" t="n">
        <v>-33.89</v>
      </c>
      <c r="E57" s="166" t="n">
        <f aca="false">IF(C57=0,"",D57/C57)</f>
        <v>-0.684646464646465</v>
      </c>
      <c r="F57" s="36" t="n">
        <v>165.45</v>
      </c>
      <c r="G57" s="165" t="n">
        <v>2062.24</v>
      </c>
    </row>
    <row r="58" customFormat="false" ht="15" hidden="false" customHeight="true" outlineLevel="0" collapsed="false">
      <c r="A58" s="60" t="n">
        <v>45636</v>
      </c>
      <c r="C58" s="165" t="n">
        <v>8.5</v>
      </c>
      <c r="D58" s="38" t="n">
        <v>-8.5</v>
      </c>
      <c r="E58" s="166" t="n">
        <f aca="false">IF(C58=0,"",D58/C58)</f>
        <v>-1</v>
      </c>
      <c r="F58" s="36" t="n">
        <v>156.95</v>
      </c>
      <c r="G58" s="165" t="n">
        <v>2053.74</v>
      </c>
    </row>
    <row r="59" customFormat="false" ht="15" hidden="false" customHeight="true" outlineLevel="0" collapsed="false">
      <c r="A59" s="60" t="n">
        <v>45638</v>
      </c>
      <c r="C59" s="165" t="n">
        <v>31.5</v>
      </c>
      <c r="D59" s="38" t="n">
        <v>-0.93</v>
      </c>
      <c r="E59" s="166" t="n">
        <f aca="false">IF(C59=0,"",D59/C59)</f>
        <v>-0.0295238095238095</v>
      </c>
      <c r="F59" s="36" t="n">
        <v>156.02</v>
      </c>
      <c r="G59" s="165" t="n">
        <v>2052.81</v>
      </c>
    </row>
    <row r="60" customFormat="false" ht="15" hidden="false" customHeight="true" outlineLevel="0" collapsed="false">
      <c r="A60" s="60" t="n">
        <v>45639</v>
      </c>
      <c r="C60" s="165" t="n">
        <v>22.5</v>
      </c>
      <c r="D60" s="38" t="n">
        <v>-18.6</v>
      </c>
      <c r="E60" s="166" t="n">
        <f aca="false">IF(C60=0,"",D60/C60)</f>
        <v>-0.826666666666667</v>
      </c>
      <c r="F60" s="36" t="n">
        <v>137.42</v>
      </c>
      <c r="G60" s="165" t="n">
        <v>2034.21</v>
      </c>
    </row>
    <row r="61" customFormat="false" ht="15" hidden="false" customHeight="true" outlineLevel="0" collapsed="false">
      <c r="A61" s="60" t="n">
        <v>45640</v>
      </c>
      <c r="C61" s="165" t="n">
        <v>34.5</v>
      </c>
      <c r="D61" s="36" t="n">
        <v>6.38</v>
      </c>
      <c r="E61" s="166" t="n">
        <f aca="false">IF(C61=0,"",D61/C61)</f>
        <v>0.184927536231884</v>
      </c>
      <c r="F61" s="36" t="n">
        <v>143.8</v>
      </c>
      <c r="G61" s="165" t="n">
        <v>2040.59</v>
      </c>
    </row>
    <row r="62" customFormat="false" ht="15" hidden="false" customHeight="true" outlineLevel="0" collapsed="false">
      <c r="A62" s="60" t="n">
        <v>45641</v>
      </c>
      <c r="C62" s="165" t="n">
        <v>18.5</v>
      </c>
      <c r="D62" s="36" t="n">
        <v>6.65</v>
      </c>
      <c r="E62" s="166" t="n">
        <f aca="false">IF(C62=0,"",D62/C62)</f>
        <v>0.359459459459459</v>
      </c>
      <c r="F62" s="36" t="n">
        <v>150.45</v>
      </c>
      <c r="G62" s="165" t="n">
        <v>2047.24</v>
      </c>
    </row>
    <row r="63" customFormat="false" ht="15" hidden="false" customHeight="true" outlineLevel="0" collapsed="false">
      <c r="A63" s="60" t="n">
        <v>45642</v>
      </c>
      <c r="C63" s="165" t="n">
        <v>34.5</v>
      </c>
      <c r="D63" s="36" t="n">
        <v>52.5</v>
      </c>
      <c r="E63" s="166" t="n">
        <f aca="false">IF(C63=0,"",D63/C63)</f>
        <v>1.52173913043478</v>
      </c>
      <c r="F63" s="36" t="n">
        <v>202.95</v>
      </c>
      <c r="G63" s="165" t="n">
        <v>2099.74</v>
      </c>
    </row>
    <row r="64" customFormat="false" ht="15" hidden="false" customHeight="true" outlineLevel="0" collapsed="false">
      <c r="A64" s="60" t="n">
        <v>45643</v>
      </c>
      <c r="C64" s="165" t="n">
        <v>28</v>
      </c>
      <c r="D64" s="36" t="n">
        <v>51</v>
      </c>
      <c r="E64" s="166" t="n">
        <f aca="false">IF(C64=0,"",D64/C64)</f>
        <v>1.82142857142857</v>
      </c>
      <c r="F64" s="36" t="n">
        <v>253.95</v>
      </c>
      <c r="G64" s="165" t="n">
        <v>2150.74</v>
      </c>
    </row>
    <row r="65" customFormat="false" ht="15" hidden="false" customHeight="true" outlineLevel="0" collapsed="false">
      <c r="A65" s="60" t="n">
        <v>45644</v>
      </c>
      <c r="C65" s="165" t="n">
        <v>14</v>
      </c>
      <c r="D65" s="38" t="n">
        <v>-10.28</v>
      </c>
      <c r="E65" s="166" t="n">
        <f aca="false">IF(C65=0,"",D65/C65)</f>
        <v>-0.734285714285714</v>
      </c>
      <c r="F65" s="36" t="n">
        <v>243.67</v>
      </c>
      <c r="G65" s="165" t="n">
        <v>2140.46</v>
      </c>
    </row>
    <row r="66" customFormat="false" ht="15" hidden="false" customHeight="true" outlineLevel="0" collapsed="false">
      <c r="A66" s="60" t="n">
        <v>45646</v>
      </c>
      <c r="C66" s="165" t="n">
        <v>54</v>
      </c>
      <c r="D66" s="36" t="n">
        <v>21.97</v>
      </c>
      <c r="E66" s="166" t="n">
        <f aca="false">IF(C66=0,"",D66/C66)</f>
        <v>0.406851851851852</v>
      </c>
      <c r="F66" s="36" t="n">
        <v>265.64</v>
      </c>
      <c r="G66" s="165" t="n">
        <v>2162.43</v>
      </c>
    </row>
    <row r="67" customFormat="false" ht="15" hidden="false" customHeight="true" outlineLevel="0" collapsed="false">
      <c r="A67" s="60" t="n">
        <v>45647</v>
      </c>
      <c r="C67" s="165" t="n">
        <v>23.5</v>
      </c>
      <c r="D67" s="38" t="n">
        <v>-6.82</v>
      </c>
      <c r="E67" s="166" t="n">
        <f aca="false">IF(C67=0,"",D67/C67)</f>
        <v>-0.290212765957447</v>
      </c>
      <c r="F67" s="36" t="n">
        <v>258.82</v>
      </c>
      <c r="G67" s="165" t="n">
        <v>2155.61</v>
      </c>
    </row>
    <row r="68" customFormat="false" ht="15" hidden="false" customHeight="true" outlineLevel="0" collapsed="false">
      <c r="A68" s="60" t="n">
        <v>45648</v>
      </c>
      <c r="C68" s="165" t="n">
        <v>54.5</v>
      </c>
      <c r="D68" s="36" t="n">
        <v>16.66</v>
      </c>
      <c r="E68" s="166" t="n">
        <f aca="false">IF(C68=0,"",D68/C68)</f>
        <v>0.305688073394495</v>
      </c>
      <c r="F68" s="36" t="n">
        <v>275.48</v>
      </c>
      <c r="G68" s="165" t="n">
        <v>2172.27</v>
      </c>
    </row>
    <row r="69" customFormat="false" ht="15" hidden="false" customHeight="true" outlineLevel="0" collapsed="false">
      <c r="A69" s="60" t="n">
        <v>45649</v>
      </c>
      <c r="C69" s="165" t="n">
        <v>22.5</v>
      </c>
      <c r="D69" s="38" t="n">
        <v>-18.6</v>
      </c>
      <c r="E69" s="166" t="n">
        <f aca="false">IF(C69=0,"",D69/C69)</f>
        <v>-0.826666666666667</v>
      </c>
      <c r="F69" s="36" t="n">
        <v>256.88</v>
      </c>
      <c r="G69" s="165" t="n">
        <v>2153.67</v>
      </c>
    </row>
    <row r="70" customFormat="false" ht="15" hidden="false" customHeight="true" outlineLevel="0" collapsed="false">
      <c r="A70" s="60" t="n">
        <v>45650</v>
      </c>
      <c r="C70" s="165" t="n">
        <v>57</v>
      </c>
      <c r="D70" s="38" t="n">
        <v>-15.33</v>
      </c>
      <c r="E70" s="166" t="n">
        <f aca="false">IF(C70=0,"",D70/C70)</f>
        <v>-0.268947368421053</v>
      </c>
      <c r="F70" s="36" t="n">
        <v>241.55</v>
      </c>
      <c r="G70" s="165" t="n">
        <v>2138.34</v>
      </c>
    </row>
    <row r="71" customFormat="false" ht="15" hidden="false" customHeight="true" outlineLevel="0" collapsed="false">
      <c r="A71" s="60" t="n">
        <v>45651</v>
      </c>
      <c r="C71" s="165" t="n">
        <v>31.5</v>
      </c>
      <c r="D71" s="38" t="n">
        <v>-13.7</v>
      </c>
      <c r="E71" s="166" t="n">
        <f aca="false">IF(C71=0,"",D71/C71)</f>
        <v>-0.434920634920635</v>
      </c>
      <c r="F71" s="36" t="n">
        <v>227.85</v>
      </c>
      <c r="G71" s="165" t="n">
        <v>2124.64</v>
      </c>
    </row>
    <row r="72" customFormat="false" ht="15" hidden="false" customHeight="true" outlineLevel="0" collapsed="false">
      <c r="A72" s="60" t="n">
        <v>45653</v>
      </c>
      <c r="C72" s="165" t="n">
        <v>39.5</v>
      </c>
      <c r="D72" s="36" t="n">
        <v>17.59</v>
      </c>
      <c r="E72" s="166" t="n">
        <f aca="false">IF(C72=0,"",D72/C72)</f>
        <v>0.445316455696203</v>
      </c>
      <c r="F72" s="36" t="n">
        <v>245.44</v>
      </c>
      <c r="G72" s="165" t="n">
        <v>2142.23</v>
      </c>
    </row>
    <row r="73" customFormat="false" ht="15" hidden="false" customHeight="true" outlineLevel="0" collapsed="false">
      <c r="A73" s="60" t="n">
        <v>45654</v>
      </c>
      <c r="C73" s="165" t="n">
        <v>40.5</v>
      </c>
      <c r="D73" s="38" t="n">
        <v>-29.98</v>
      </c>
      <c r="E73" s="166" t="n">
        <f aca="false">IF(C73=0,"",D73/C73)</f>
        <v>-0.740246913580247</v>
      </c>
      <c r="F73" s="36" t="n">
        <v>215.46</v>
      </c>
      <c r="G73" s="165" t="n">
        <v>2112.25</v>
      </c>
    </row>
    <row r="74" customFormat="false" ht="15" hidden="false" customHeight="true" outlineLevel="0" collapsed="false">
      <c r="A74" s="60" t="n">
        <v>45655</v>
      </c>
      <c r="C74" s="165" t="n">
        <v>36.5</v>
      </c>
      <c r="D74" s="38" t="n">
        <v>-20.5</v>
      </c>
      <c r="E74" s="166" t="n">
        <f aca="false">IF(C74=0,"",D74/C74)</f>
        <v>-0.561643835616438</v>
      </c>
      <c r="F74" s="36" t="n">
        <v>194.96</v>
      </c>
      <c r="G74" s="165" t="n">
        <v>2091.75</v>
      </c>
    </row>
    <row r="75" customFormat="false" ht="15" hidden="false" customHeight="true" outlineLevel="0" collapsed="false">
      <c r="A75" s="60" t="n">
        <v>45656</v>
      </c>
      <c r="C75" s="165" t="n">
        <v>28.5</v>
      </c>
      <c r="D75" s="36" t="n">
        <v>8.6</v>
      </c>
      <c r="E75" s="166" t="n">
        <f aca="false">IF(C75=0,"",D75/C75)</f>
        <v>0.301754385964912</v>
      </c>
      <c r="F75" s="36" t="n">
        <v>203.56</v>
      </c>
      <c r="G75" s="165" t="n">
        <v>2100.35</v>
      </c>
    </row>
    <row r="76" customFormat="false" ht="15" hidden="false" customHeight="true" outlineLevel="0" collapsed="false">
      <c r="A76" s="60" t="n">
        <v>45657</v>
      </c>
      <c r="C76" s="165" t="n">
        <v>35.5</v>
      </c>
      <c r="D76" s="38" t="n">
        <v>-17.53</v>
      </c>
      <c r="E76" s="166" t="n">
        <f aca="false">IF(C76=0,"",D76/C76)</f>
        <v>-0.493802816901409</v>
      </c>
      <c r="F76" s="36" t="n">
        <v>186.03</v>
      </c>
      <c r="G76" s="165" t="n">
        <v>2082.82</v>
      </c>
    </row>
    <row r="77" customFormat="false" ht="15" hidden="false" customHeight="true" outlineLevel="0" collapsed="false">
      <c r="A77" s="63" t="s">
        <v>1756</v>
      </c>
      <c r="B77" s="66"/>
      <c r="C77" s="167" t="n">
        <f aca="false">SUM(C50:C76)</f>
        <v>704</v>
      </c>
      <c r="D77" s="148" t="n">
        <f aca="false">SUM(D50:D76)</f>
        <v>80.69</v>
      </c>
      <c r="E77" s="168" t="n">
        <f aca="false">IF(C77=0,"",D77/C77)</f>
        <v>0.114616477272727</v>
      </c>
      <c r="F77" s="148" t="n">
        <v>186.03</v>
      </c>
      <c r="G77" s="167" t="n">
        <v>2082.82</v>
      </c>
    </row>
    <row r="78" customFormat="false" ht="15" hidden="false" customHeight="true" outlineLevel="0" collapsed="false">
      <c r="A78" s="60" t="n">
        <v>45658</v>
      </c>
      <c r="C78" s="165" t="n">
        <v>31</v>
      </c>
      <c r="D78" s="38" t="n">
        <v>-24.08</v>
      </c>
      <c r="E78" s="166" t="n">
        <f aca="false">IF(C78=0,"",D78/C78)</f>
        <v>-0.776774193548387</v>
      </c>
      <c r="F78" s="36" t="n">
        <v>161.95</v>
      </c>
      <c r="G78" s="165" t="n">
        <v>2058.74</v>
      </c>
    </row>
    <row r="79" customFormat="false" ht="15" hidden="false" customHeight="true" outlineLevel="0" collapsed="false">
      <c r="A79" s="60" t="n">
        <v>45659</v>
      </c>
      <c r="C79" s="165" t="n">
        <v>36</v>
      </c>
      <c r="D79" s="36" t="n">
        <v>8.2</v>
      </c>
      <c r="E79" s="166" t="n">
        <f aca="false">IF(C79=0,"",D79/C79)</f>
        <v>0.227777777777778</v>
      </c>
      <c r="F79" s="36" t="n">
        <v>170.15</v>
      </c>
      <c r="G79" s="165" t="n">
        <v>2066.94</v>
      </c>
    </row>
    <row r="80" customFormat="false" ht="15" hidden="false" customHeight="true" outlineLevel="0" collapsed="false">
      <c r="A80" s="60" t="n">
        <v>45660</v>
      </c>
      <c r="C80" s="165" t="n">
        <v>28</v>
      </c>
      <c r="D80" s="38" t="n">
        <v>-16.35</v>
      </c>
      <c r="E80" s="166" t="n">
        <f aca="false">IF(C80=0,"",D80/C80)</f>
        <v>-0.583928571428572</v>
      </c>
      <c r="F80" s="36" t="n">
        <v>153.8</v>
      </c>
      <c r="G80" s="165" t="n">
        <v>2050.59</v>
      </c>
    </row>
    <row r="81" customFormat="false" ht="15" hidden="false" customHeight="true" outlineLevel="0" collapsed="false">
      <c r="A81" s="60" t="n">
        <v>45661</v>
      </c>
      <c r="C81" s="165" t="n">
        <v>42.5</v>
      </c>
      <c r="D81" s="38" t="n">
        <v>-25.78</v>
      </c>
      <c r="E81" s="166" t="n">
        <f aca="false">IF(C81=0,"",D81/C81)</f>
        <v>-0.606588235294118</v>
      </c>
      <c r="F81" s="36" t="n">
        <v>128.02</v>
      </c>
      <c r="G81" s="165" t="n">
        <v>2024.81</v>
      </c>
    </row>
    <row r="82" customFormat="false" ht="15" hidden="false" customHeight="true" outlineLevel="0" collapsed="false">
      <c r="A82" s="60" t="n">
        <v>45662</v>
      </c>
      <c r="C82" s="165" t="n">
        <v>39.5</v>
      </c>
      <c r="D82" s="38" t="n">
        <v>-29</v>
      </c>
      <c r="E82" s="166" t="n">
        <f aca="false">IF(C82=0,"",D82/C82)</f>
        <v>-0.734177215189873</v>
      </c>
      <c r="F82" s="36" t="n">
        <v>99.02</v>
      </c>
      <c r="G82" s="165" t="n">
        <v>1995.81</v>
      </c>
    </row>
    <row r="83" customFormat="false" ht="15" hidden="false" customHeight="true" outlineLevel="0" collapsed="false">
      <c r="A83" s="60" t="n">
        <v>45663</v>
      </c>
      <c r="C83" s="165" t="n">
        <v>32.5</v>
      </c>
      <c r="D83" s="38" t="n">
        <v>-8.74</v>
      </c>
      <c r="E83" s="166" t="n">
        <f aca="false">IF(C83=0,"",D83/C83)</f>
        <v>-0.268923076923077</v>
      </c>
      <c r="F83" s="36" t="n">
        <v>90.28</v>
      </c>
      <c r="G83" s="165" t="n">
        <v>1987.07</v>
      </c>
    </row>
    <row r="84" customFormat="false" ht="15" hidden="false" customHeight="true" outlineLevel="0" collapsed="false">
      <c r="A84" s="60" t="n">
        <v>45664</v>
      </c>
      <c r="C84" s="165" t="n">
        <v>42.5</v>
      </c>
      <c r="D84" s="38" t="n">
        <v>-0.68</v>
      </c>
      <c r="E84" s="166" t="n">
        <f aca="false">IF(C84=0,"",D84/C84)</f>
        <v>-0.016</v>
      </c>
      <c r="F84" s="36" t="n">
        <v>89.6</v>
      </c>
      <c r="G84" s="165" t="n">
        <v>1986.39</v>
      </c>
    </row>
    <row r="85" customFormat="false" ht="15" hidden="false" customHeight="true" outlineLevel="0" collapsed="false">
      <c r="A85" s="60" t="n">
        <v>45665</v>
      </c>
      <c r="C85" s="165" t="n">
        <v>32.5</v>
      </c>
      <c r="D85" s="38" t="n">
        <v>-28.7</v>
      </c>
      <c r="E85" s="166" t="n">
        <f aca="false">IF(C85=0,"",D85/C85)</f>
        <v>-0.883076923076923</v>
      </c>
      <c r="F85" s="36" t="n">
        <v>60.9</v>
      </c>
      <c r="G85" s="165" t="n">
        <v>1957.69</v>
      </c>
    </row>
    <row r="86" customFormat="false" ht="15" hidden="false" customHeight="true" outlineLevel="0" collapsed="false">
      <c r="A86" s="60" t="n">
        <v>45666</v>
      </c>
      <c r="C86" s="165" t="n">
        <v>33</v>
      </c>
      <c r="D86" s="36" t="n">
        <v>20.18</v>
      </c>
      <c r="E86" s="166" t="n">
        <f aca="false">IF(C86=0,"",D86/C86)</f>
        <v>0.611515151515152</v>
      </c>
      <c r="F86" s="36" t="n">
        <v>81.08</v>
      </c>
      <c r="G86" s="165" t="n">
        <v>1977.87</v>
      </c>
    </row>
    <row r="87" customFormat="false" ht="15" hidden="false" customHeight="true" outlineLevel="0" collapsed="false">
      <c r="A87" s="60" t="n">
        <v>45667</v>
      </c>
      <c r="C87" s="165" t="n">
        <v>33.5</v>
      </c>
      <c r="D87" s="36" t="n">
        <v>65.91</v>
      </c>
      <c r="E87" s="166" t="n">
        <f aca="false">IF(C87=0,"",D87/C87)</f>
        <v>1.96746268656716</v>
      </c>
      <c r="F87" s="36" t="n">
        <v>146.99</v>
      </c>
      <c r="G87" s="165" t="n">
        <v>2043.78</v>
      </c>
    </row>
    <row r="88" customFormat="false" ht="15" hidden="false" customHeight="true" outlineLevel="0" collapsed="false">
      <c r="A88" s="60" t="n">
        <v>45668</v>
      </c>
      <c r="C88" s="165" t="n">
        <v>35</v>
      </c>
      <c r="D88" s="36" t="n">
        <v>60.48</v>
      </c>
      <c r="E88" s="166" t="n">
        <f aca="false">IF(C88=0,"",D88/C88)</f>
        <v>1.728</v>
      </c>
      <c r="F88" s="36" t="n">
        <v>207.47</v>
      </c>
      <c r="G88" s="165" t="n">
        <v>2104.26</v>
      </c>
    </row>
    <row r="89" customFormat="false" ht="15" hidden="false" customHeight="true" outlineLevel="0" collapsed="false">
      <c r="A89" s="60" t="n">
        <v>45669</v>
      </c>
      <c r="C89" s="165" t="n">
        <v>26</v>
      </c>
      <c r="D89" s="36" t="n">
        <v>1.9</v>
      </c>
      <c r="E89" s="166" t="n">
        <f aca="false">IF(C89=0,"",D89/C89)</f>
        <v>0.0730769230769231</v>
      </c>
      <c r="F89" s="36" t="n">
        <v>209.37</v>
      </c>
      <c r="G89" s="165" t="n">
        <v>2106.16</v>
      </c>
    </row>
    <row r="90" customFormat="false" ht="15" hidden="false" customHeight="true" outlineLevel="0" collapsed="false">
      <c r="A90" s="60" t="n">
        <v>45670</v>
      </c>
      <c r="C90" s="165" t="n">
        <v>39.5</v>
      </c>
      <c r="D90" s="36" t="n">
        <v>31.6</v>
      </c>
      <c r="E90" s="166" t="n">
        <f aca="false">IF(C90=0,"",D90/C90)</f>
        <v>0.8</v>
      </c>
      <c r="F90" s="36" t="n">
        <v>240.97</v>
      </c>
      <c r="G90" s="165" t="n">
        <v>2137.76</v>
      </c>
    </row>
    <row r="91" customFormat="false" ht="15" hidden="false" customHeight="true" outlineLevel="0" collapsed="false">
      <c r="A91" s="60" t="n">
        <v>45671</v>
      </c>
      <c r="C91" s="165" t="n">
        <v>26.5</v>
      </c>
      <c r="D91" s="38" t="n">
        <v>-4.28</v>
      </c>
      <c r="E91" s="166" t="n">
        <f aca="false">IF(C91=0,"",D91/C91)</f>
        <v>-0.161509433962264</v>
      </c>
      <c r="F91" s="36" t="n">
        <v>236.69</v>
      </c>
      <c r="G91" s="165" t="n">
        <v>2133.48</v>
      </c>
    </row>
    <row r="92" customFormat="false" ht="15" hidden="false" customHeight="true" outlineLevel="0" collapsed="false">
      <c r="A92" s="60" t="n">
        <v>45672</v>
      </c>
      <c r="C92" s="165" t="n">
        <v>34.5</v>
      </c>
      <c r="D92" s="36" t="n">
        <v>42.98</v>
      </c>
      <c r="E92" s="166" t="n">
        <f aca="false">IF(C92=0,"",D92/C92)</f>
        <v>1.24579710144928</v>
      </c>
      <c r="F92" s="36" t="n">
        <v>279.67</v>
      </c>
      <c r="G92" s="165" t="n">
        <v>2176.46</v>
      </c>
    </row>
    <row r="93" customFormat="false" ht="15" hidden="false" customHeight="true" outlineLevel="0" collapsed="false">
      <c r="A93" s="60" t="n">
        <v>45673</v>
      </c>
      <c r="C93" s="165" t="n">
        <v>50.5</v>
      </c>
      <c r="D93" s="36" t="n">
        <v>4.98</v>
      </c>
      <c r="E93" s="166" t="n">
        <f aca="false">IF(C93=0,"",D93/C93)</f>
        <v>0.0986138613861386</v>
      </c>
      <c r="F93" s="36" t="n">
        <v>284.65</v>
      </c>
      <c r="G93" s="165" t="n">
        <v>2181.44</v>
      </c>
    </row>
    <row r="94" customFormat="false" ht="15" hidden="false" customHeight="true" outlineLevel="0" collapsed="false">
      <c r="A94" s="60" t="n">
        <v>45674</v>
      </c>
      <c r="C94" s="165" t="n">
        <v>28</v>
      </c>
      <c r="D94" s="36" t="n">
        <v>31.71</v>
      </c>
      <c r="E94" s="166" t="n">
        <f aca="false">IF(C94=0,"",D94/C94)</f>
        <v>1.1325</v>
      </c>
      <c r="F94" s="36" t="n">
        <v>316.36</v>
      </c>
      <c r="G94" s="165" t="n">
        <v>2213.15</v>
      </c>
    </row>
    <row r="95" customFormat="false" ht="15" hidden="false" customHeight="true" outlineLevel="0" collapsed="false">
      <c r="A95" s="60" t="n">
        <v>45675</v>
      </c>
      <c r="C95" s="165" t="n">
        <v>40</v>
      </c>
      <c r="D95" s="36" t="n">
        <v>2.3</v>
      </c>
      <c r="E95" s="166" t="n">
        <f aca="false">IF(C95=0,"",D95/C95)</f>
        <v>0.0575</v>
      </c>
      <c r="F95" s="36" t="n">
        <v>318.66</v>
      </c>
      <c r="G95" s="165" t="n">
        <v>2215.45</v>
      </c>
    </row>
    <row r="96" customFormat="false" ht="15" hidden="false" customHeight="true" outlineLevel="0" collapsed="false">
      <c r="A96" s="60" t="n">
        <v>45676</v>
      </c>
      <c r="C96" s="165" t="n">
        <v>29</v>
      </c>
      <c r="D96" s="36" t="n">
        <v>3.54</v>
      </c>
      <c r="E96" s="166" t="n">
        <f aca="false">IF(C96=0,"",D96/C96)</f>
        <v>0.122068965517241</v>
      </c>
      <c r="F96" s="36" t="n">
        <v>322.2</v>
      </c>
      <c r="G96" s="165" t="n">
        <v>2218.99</v>
      </c>
    </row>
    <row r="97" customFormat="false" ht="15" hidden="false" customHeight="true" outlineLevel="0" collapsed="false">
      <c r="A97" s="60" t="n">
        <v>45677</v>
      </c>
      <c r="C97" s="165" t="n">
        <v>32.5</v>
      </c>
      <c r="D97" s="38" t="n">
        <v>-8.7</v>
      </c>
      <c r="E97" s="166" t="n">
        <f aca="false">IF(C97=0,"",D97/C97)</f>
        <v>-0.267692307692308</v>
      </c>
      <c r="F97" s="36" t="n">
        <v>313.5</v>
      </c>
      <c r="G97" s="165" t="n">
        <v>2210.29</v>
      </c>
    </row>
    <row r="98" customFormat="false" ht="15" hidden="false" customHeight="true" outlineLevel="0" collapsed="false">
      <c r="A98" s="60" t="n">
        <v>45678</v>
      </c>
      <c r="C98" s="165" t="n">
        <v>38</v>
      </c>
      <c r="D98" s="38" t="n">
        <v>-34.28</v>
      </c>
      <c r="E98" s="166" t="n">
        <f aca="false">IF(C98=0,"",D98/C98)</f>
        <v>-0.902105263157895</v>
      </c>
      <c r="F98" s="36" t="n">
        <v>279.22</v>
      </c>
      <c r="G98" s="165" t="n">
        <v>2176.01</v>
      </c>
    </row>
    <row r="99" customFormat="false" ht="15" hidden="false" customHeight="true" outlineLevel="0" collapsed="false">
      <c r="A99" s="60" t="n">
        <v>45679</v>
      </c>
      <c r="C99" s="165" t="n">
        <v>27.5</v>
      </c>
      <c r="D99" s="36" t="n">
        <v>48.98</v>
      </c>
      <c r="E99" s="166" t="n">
        <f aca="false">IF(C99=0,"",D99/C99)</f>
        <v>1.78109090909091</v>
      </c>
      <c r="F99" s="36" t="n">
        <v>328.2</v>
      </c>
      <c r="G99" s="165" t="n">
        <v>2224.99</v>
      </c>
    </row>
    <row r="100" customFormat="false" ht="15" hidden="false" customHeight="true" outlineLevel="0" collapsed="false">
      <c r="A100" s="60" t="n">
        <v>45680</v>
      </c>
      <c r="C100" s="165" t="n">
        <v>38</v>
      </c>
      <c r="D100" s="36" t="n">
        <v>1.73</v>
      </c>
      <c r="E100" s="166" t="n">
        <f aca="false">IF(C100=0,"",D100/C100)</f>
        <v>0.0455263157894737</v>
      </c>
      <c r="F100" s="36" t="n">
        <v>329.93</v>
      </c>
      <c r="G100" s="165" t="n">
        <v>2226.72</v>
      </c>
    </row>
    <row r="101" customFormat="false" ht="15" hidden="false" customHeight="true" outlineLevel="0" collapsed="false">
      <c r="A101" s="60" t="n">
        <v>45681</v>
      </c>
      <c r="C101" s="165" t="n">
        <v>38</v>
      </c>
      <c r="D101" s="38" t="n">
        <v>-2.58</v>
      </c>
      <c r="E101" s="166" t="n">
        <f aca="false">IF(C101=0,"",D101/C101)</f>
        <v>-0.0678947368421053</v>
      </c>
      <c r="F101" s="36" t="n">
        <v>327.35</v>
      </c>
      <c r="G101" s="165" t="n">
        <v>2224.14</v>
      </c>
    </row>
    <row r="102" customFormat="false" ht="15" hidden="false" customHeight="true" outlineLevel="0" collapsed="false">
      <c r="A102" s="60" t="n">
        <v>45682</v>
      </c>
      <c r="C102" s="165" t="n">
        <v>19.5</v>
      </c>
      <c r="D102" s="38" t="n">
        <v>-0.9</v>
      </c>
      <c r="E102" s="166" t="n">
        <f aca="false">IF(C102=0,"",D102/C102)</f>
        <v>-0.0461538461538462</v>
      </c>
      <c r="F102" s="36" t="n">
        <v>326.45</v>
      </c>
      <c r="G102" s="165" t="n">
        <v>2223.24</v>
      </c>
    </row>
    <row r="103" customFormat="false" ht="15" hidden="false" customHeight="true" outlineLevel="0" collapsed="false">
      <c r="A103" s="60" t="n">
        <v>45683</v>
      </c>
      <c r="C103" s="165" t="n">
        <v>58</v>
      </c>
      <c r="D103" s="36" t="n">
        <v>84.11</v>
      </c>
      <c r="E103" s="166" t="n">
        <f aca="false">IF(C103=0,"",D103/C103)</f>
        <v>1.4501724137931</v>
      </c>
      <c r="F103" s="36" t="n">
        <v>410.56</v>
      </c>
      <c r="G103" s="165" t="n">
        <v>2307.35</v>
      </c>
    </row>
    <row r="104" customFormat="false" ht="15" hidden="false" customHeight="true" outlineLevel="0" collapsed="false">
      <c r="A104" s="60" t="n">
        <v>45684</v>
      </c>
      <c r="C104" s="165" t="n">
        <v>9</v>
      </c>
      <c r="D104" s="38" t="n">
        <v>-9</v>
      </c>
      <c r="E104" s="166" t="n">
        <f aca="false">IF(C104=0,"",D104/C104)</f>
        <v>-1</v>
      </c>
      <c r="F104" s="36" t="n">
        <v>401.56</v>
      </c>
      <c r="G104" s="165" t="n">
        <v>2298.35</v>
      </c>
    </row>
    <row r="105" customFormat="false" ht="15" hidden="false" customHeight="true" outlineLevel="0" collapsed="false">
      <c r="A105" s="60" t="n">
        <v>45685</v>
      </c>
      <c r="C105" s="165" t="n">
        <v>55</v>
      </c>
      <c r="D105" s="36" t="n">
        <v>40.11</v>
      </c>
      <c r="E105" s="166" t="n">
        <f aca="false">IF(C105=0,"",D105/C105)</f>
        <v>0.729272727272727</v>
      </c>
      <c r="F105" s="36" t="n">
        <v>441.67</v>
      </c>
      <c r="G105" s="165" t="n">
        <v>2338.46</v>
      </c>
    </row>
    <row r="106" customFormat="false" ht="15" hidden="false" customHeight="true" outlineLevel="0" collapsed="false">
      <c r="A106" s="60" t="n">
        <v>45686</v>
      </c>
      <c r="C106" s="165" t="n">
        <v>24.5</v>
      </c>
      <c r="D106" s="38" t="n">
        <v>-5.9</v>
      </c>
      <c r="E106" s="166" t="n">
        <f aca="false">IF(C106=0,"",D106/C106)</f>
        <v>-0.240816326530612</v>
      </c>
      <c r="F106" s="36" t="n">
        <v>435.77</v>
      </c>
      <c r="G106" s="165" t="n">
        <v>2332.56</v>
      </c>
    </row>
    <row r="107" customFormat="false" ht="15" hidden="false" customHeight="true" outlineLevel="0" collapsed="false">
      <c r="A107" s="60" t="n">
        <v>45687</v>
      </c>
      <c r="C107" s="165" t="n">
        <v>48.5</v>
      </c>
      <c r="D107" s="38" t="n">
        <v>-27.56</v>
      </c>
      <c r="E107" s="166" t="n">
        <f aca="false">IF(C107=0,"",D107/C107)</f>
        <v>-0.568247422680412</v>
      </c>
      <c r="F107" s="36" t="n">
        <v>408.21</v>
      </c>
      <c r="G107" s="165" t="n">
        <v>2305</v>
      </c>
    </row>
    <row r="108" customFormat="false" ht="15" hidden="false" customHeight="true" outlineLevel="0" collapsed="false">
      <c r="A108" s="60" t="n">
        <v>45688</v>
      </c>
      <c r="C108" s="165" t="n">
        <v>29.5</v>
      </c>
      <c r="D108" s="36" t="n">
        <v>10.56</v>
      </c>
      <c r="E108" s="166" t="n">
        <f aca="false">IF(C108=0,"",D108/C108)</f>
        <v>0.357966101694915</v>
      </c>
      <c r="F108" s="36" t="n">
        <v>418.77</v>
      </c>
      <c r="G108" s="165" t="n">
        <v>2315.56</v>
      </c>
    </row>
    <row r="109" customFormat="false" ht="15" hidden="false" customHeight="true" outlineLevel="0" collapsed="false">
      <c r="A109" s="63" t="s">
        <v>1757</v>
      </c>
      <c r="B109" s="66"/>
      <c r="C109" s="167" t="n">
        <f aca="false">SUM(C78:C108)</f>
        <v>1078</v>
      </c>
      <c r="D109" s="148" t="n">
        <f aca="false">SUM(D78:D108)</f>
        <v>232.74</v>
      </c>
      <c r="E109" s="168" t="n">
        <f aca="false">IF(C109=0,"",D109/C109)</f>
        <v>0.215899814471243</v>
      </c>
      <c r="F109" s="148" t="n">
        <v>418.77</v>
      </c>
      <c r="G109" s="167" t="n">
        <v>2315.56</v>
      </c>
    </row>
    <row r="110" customFormat="false" ht="15" hidden="false" customHeight="true" outlineLevel="0" collapsed="false">
      <c r="A110" s="60" t="n">
        <v>45689</v>
      </c>
      <c r="C110" s="165" t="n">
        <v>35</v>
      </c>
      <c r="D110" s="38" t="n">
        <v>-22.2</v>
      </c>
      <c r="E110" s="166" t="n">
        <f aca="false">IF(C110=0,"",D110/C110)</f>
        <v>-0.634285714285714</v>
      </c>
      <c r="F110" s="36" t="n">
        <v>396.57</v>
      </c>
      <c r="G110" s="165" t="n">
        <v>2293.36</v>
      </c>
    </row>
    <row r="111" customFormat="false" ht="15" hidden="false" customHeight="true" outlineLevel="0" collapsed="false">
      <c r="A111" s="60" t="n">
        <v>45690</v>
      </c>
      <c r="C111" s="165" t="n">
        <v>40.5</v>
      </c>
      <c r="D111" s="38" t="n">
        <v>-22.53</v>
      </c>
      <c r="E111" s="166" t="n">
        <f aca="false">IF(C111=0,"",D111/C111)</f>
        <v>-0.556296296296296</v>
      </c>
      <c r="F111" s="36" t="n">
        <v>374.04</v>
      </c>
      <c r="G111" s="165" t="n">
        <v>2270.83</v>
      </c>
    </row>
    <row r="112" customFormat="false" ht="15" hidden="false" customHeight="true" outlineLevel="0" collapsed="false">
      <c r="A112" s="60" t="n">
        <v>45691</v>
      </c>
      <c r="C112" s="165" t="n">
        <v>24.5</v>
      </c>
      <c r="D112" s="36" t="n">
        <v>7.77</v>
      </c>
      <c r="E112" s="166" t="n">
        <f aca="false">IF(C112=0,"",D112/C112)</f>
        <v>0.317142857142857</v>
      </c>
      <c r="F112" s="36" t="n">
        <v>381.81</v>
      </c>
      <c r="G112" s="165" t="n">
        <v>2278.6</v>
      </c>
    </row>
    <row r="113" customFormat="false" ht="15" hidden="false" customHeight="true" outlineLevel="0" collapsed="false">
      <c r="A113" s="60" t="n">
        <v>45692</v>
      </c>
      <c r="C113" s="165" t="n">
        <v>43.5</v>
      </c>
      <c r="D113" s="36" t="n">
        <v>33.9</v>
      </c>
      <c r="E113" s="166" t="n">
        <f aca="false">IF(C113=0,"",D113/C113)</f>
        <v>0.779310344827586</v>
      </c>
      <c r="F113" s="36" t="n">
        <v>415.71</v>
      </c>
      <c r="G113" s="165" t="n">
        <v>2312.5</v>
      </c>
    </row>
    <row r="114" customFormat="false" ht="15" hidden="false" customHeight="true" outlineLevel="0" collapsed="false">
      <c r="A114" s="60" t="n">
        <v>45693</v>
      </c>
      <c r="C114" s="165" t="n">
        <v>33</v>
      </c>
      <c r="D114" s="38" t="n">
        <v>-28.9</v>
      </c>
      <c r="E114" s="166" t="n">
        <f aca="false">IF(C114=0,"",D114/C114)</f>
        <v>-0.875757575757576</v>
      </c>
      <c r="F114" s="36" t="n">
        <v>386.81</v>
      </c>
      <c r="G114" s="165" t="n">
        <v>2283.6</v>
      </c>
    </row>
    <row r="115" customFormat="false" ht="15" hidden="false" customHeight="true" outlineLevel="0" collapsed="false">
      <c r="A115" s="60" t="n">
        <v>45694</v>
      </c>
      <c r="C115" s="165" t="n">
        <v>43.5</v>
      </c>
      <c r="D115" s="38" t="n">
        <v>-1.6</v>
      </c>
      <c r="E115" s="166" t="n">
        <f aca="false">IF(C115=0,"",D115/C115)</f>
        <v>-0.0367816091954023</v>
      </c>
      <c r="F115" s="36" t="n">
        <v>385.21</v>
      </c>
      <c r="G115" s="165" t="n">
        <v>2282</v>
      </c>
    </row>
    <row r="116" customFormat="false" ht="15" hidden="false" customHeight="true" outlineLevel="0" collapsed="false">
      <c r="A116" s="60" t="n">
        <v>45695</v>
      </c>
      <c r="C116" s="165" t="n">
        <v>34.5</v>
      </c>
      <c r="D116" s="36" t="n">
        <v>17.04</v>
      </c>
      <c r="E116" s="166" t="n">
        <f aca="false">IF(C116=0,"",D116/C116)</f>
        <v>0.493913043478261</v>
      </c>
      <c r="F116" s="36" t="n">
        <v>402.25</v>
      </c>
      <c r="G116" s="165" t="n">
        <v>2299.04</v>
      </c>
    </row>
    <row r="117" customFormat="false" ht="15" hidden="false" customHeight="true" outlineLevel="0" collapsed="false">
      <c r="A117" s="60" t="n">
        <v>45696</v>
      </c>
      <c r="C117" s="165" t="n">
        <v>30</v>
      </c>
      <c r="D117" s="38" t="n">
        <v>-20.51</v>
      </c>
      <c r="E117" s="166" t="n">
        <f aca="false">IF(C117=0,"",D117/C117)</f>
        <v>-0.683666666666667</v>
      </c>
      <c r="F117" s="36" t="n">
        <v>381.74</v>
      </c>
      <c r="G117" s="165" t="n">
        <v>2278.53</v>
      </c>
    </row>
    <row r="118" customFormat="false" ht="15" hidden="false" customHeight="true" outlineLevel="0" collapsed="false">
      <c r="A118" s="60" t="n">
        <v>45697</v>
      </c>
      <c r="C118" s="165" t="n">
        <v>48</v>
      </c>
      <c r="D118" s="38" t="n">
        <v>-31.34</v>
      </c>
      <c r="E118" s="166" t="n">
        <f aca="false">IF(C118=0,"",D118/C118)</f>
        <v>-0.652916666666667</v>
      </c>
      <c r="F118" s="36" t="n">
        <v>350.4</v>
      </c>
      <c r="G118" s="165" t="n">
        <v>2247.19</v>
      </c>
    </row>
    <row r="119" customFormat="false" ht="15" hidden="false" customHeight="true" outlineLevel="0" collapsed="false">
      <c r="A119" s="60" t="n">
        <v>45698</v>
      </c>
      <c r="C119" s="165" t="n">
        <v>20.5</v>
      </c>
      <c r="D119" s="38" t="n">
        <v>-3.98</v>
      </c>
      <c r="E119" s="166" t="n">
        <f aca="false">IF(C119=0,"",D119/C119)</f>
        <v>-0.194146341463415</v>
      </c>
      <c r="F119" s="36" t="n">
        <v>346.42</v>
      </c>
      <c r="G119" s="165" t="n">
        <v>2243.21</v>
      </c>
    </row>
    <row r="120" customFormat="false" ht="15" hidden="false" customHeight="true" outlineLevel="0" collapsed="false">
      <c r="A120" s="60" t="n">
        <v>45699</v>
      </c>
      <c r="C120" s="165" t="n">
        <v>45</v>
      </c>
      <c r="D120" s="38" t="n">
        <v>-24.75</v>
      </c>
      <c r="E120" s="166" t="n">
        <f aca="false">IF(C120=0,"",D120/C120)</f>
        <v>-0.55</v>
      </c>
      <c r="F120" s="36" t="n">
        <v>321.67</v>
      </c>
      <c r="G120" s="165" t="n">
        <v>2218.46</v>
      </c>
    </row>
    <row r="121" customFormat="false" ht="15" hidden="false" customHeight="true" outlineLevel="0" collapsed="false">
      <c r="A121" s="60" t="n">
        <v>45700</v>
      </c>
      <c r="C121" s="165" t="n">
        <v>21.5</v>
      </c>
      <c r="D121" s="38" t="n">
        <v>-9.53</v>
      </c>
      <c r="E121" s="166" t="n">
        <f aca="false">IF(C121=0,"",D121/C121)</f>
        <v>-0.443255813953488</v>
      </c>
      <c r="F121" s="36" t="n">
        <v>312.14</v>
      </c>
      <c r="G121" s="165" t="n">
        <v>2208.93</v>
      </c>
    </row>
    <row r="122" customFormat="false" ht="15" hidden="false" customHeight="true" outlineLevel="0" collapsed="false">
      <c r="A122" s="60" t="n">
        <v>45701</v>
      </c>
      <c r="C122" s="165" t="n">
        <v>59</v>
      </c>
      <c r="D122" s="38" t="n">
        <v>-11.72</v>
      </c>
      <c r="E122" s="166" t="n">
        <f aca="false">IF(C122=0,"",D122/C122)</f>
        <v>-0.19864406779661</v>
      </c>
      <c r="F122" s="36" t="n">
        <v>300.42</v>
      </c>
      <c r="G122" s="165" t="n">
        <v>2197.21</v>
      </c>
    </row>
    <row r="123" customFormat="false" ht="15" hidden="false" customHeight="true" outlineLevel="0" collapsed="false">
      <c r="A123" s="60" t="n">
        <v>45702</v>
      </c>
      <c r="C123" s="165" t="n">
        <v>21</v>
      </c>
      <c r="D123" s="38" t="n">
        <v>-10.4</v>
      </c>
      <c r="E123" s="166" t="n">
        <f aca="false">IF(C123=0,"",D123/C123)</f>
        <v>-0.495238095238095</v>
      </c>
      <c r="F123" s="36" t="n">
        <v>290.02</v>
      </c>
      <c r="G123" s="165" t="n">
        <v>2186.81</v>
      </c>
    </row>
    <row r="124" customFormat="false" ht="15" hidden="false" customHeight="true" outlineLevel="0" collapsed="false">
      <c r="A124" s="60" t="n">
        <v>45709</v>
      </c>
      <c r="C124" s="165" t="n">
        <v>48.5</v>
      </c>
      <c r="D124" s="38" t="n">
        <v>-13.61</v>
      </c>
      <c r="E124" s="166" t="n">
        <f aca="false">IF(C124=0,"",D124/C124)</f>
        <v>-0.280618556701031</v>
      </c>
      <c r="F124" s="36" t="n">
        <v>276.41</v>
      </c>
      <c r="G124" s="165" t="n">
        <v>2173.2</v>
      </c>
    </row>
    <row r="125" customFormat="false" ht="15" hidden="false" customHeight="true" outlineLevel="0" collapsed="false">
      <c r="A125" s="60" t="n">
        <v>45710</v>
      </c>
      <c r="C125" s="165" t="n">
        <v>40</v>
      </c>
      <c r="D125" s="38" t="n">
        <v>-6.3</v>
      </c>
      <c r="E125" s="166" t="n">
        <f aca="false">IF(C125=0,"",D125/C125)</f>
        <v>-0.1575</v>
      </c>
      <c r="F125" s="36" t="n">
        <v>270.11</v>
      </c>
      <c r="G125" s="165" t="n">
        <v>2166.9</v>
      </c>
    </row>
    <row r="126" customFormat="false" ht="15" hidden="false" customHeight="true" outlineLevel="0" collapsed="false">
      <c r="A126" s="60" t="n">
        <v>45711</v>
      </c>
      <c r="C126" s="165" t="n">
        <v>29.5</v>
      </c>
      <c r="D126" s="36" t="n">
        <v>4.5</v>
      </c>
      <c r="E126" s="166" t="n">
        <f aca="false">IF(C126=0,"",D126/C126)</f>
        <v>0.152542372881356</v>
      </c>
      <c r="F126" s="36" t="n">
        <v>274.61</v>
      </c>
      <c r="G126" s="165" t="n">
        <v>2171.4</v>
      </c>
    </row>
    <row r="127" customFormat="false" ht="15" hidden="false" customHeight="true" outlineLevel="0" collapsed="false">
      <c r="A127" s="60" t="n">
        <v>45712</v>
      </c>
      <c r="C127" s="165" t="n">
        <v>41.5</v>
      </c>
      <c r="D127" s="38" t="n">
        <v>-12.15</v>
      </c>
      <c r="E127" s="166" t="n">
        <f aca="false">IF(C127=0,"",D127/C127)</f>
        <v>-0.292771084337349</v>
      </c>
      <c r="F127" s="36" t="n">
        <v>262.46</v>
      </c>
      <c r="G127" s="165" t="n">
        <v>2159.25</v>
      </c>
    </row>
    <row r="128" customFormat="false" ht="15" hidden="false" customHeight="true" outlineLevel="0" collapsed="false">
      <c r="A128" s="60" t="n">
        <v>45713</v>
      </c>
      <c r="C128" s="165" t="n">
        <v>38.5</v>
      </c>
      <c r="D128" s="36" t="n">
        <v>38.6</v>
      </c>
      <c r="E128" s="166" t="n">
        <f aca="false">IF(C128=0,"",D128/C128)</f>
        <v>1.0025974025974</v>
      </c>
      <c r="F128" s="36" t="n">
        <v>301.06</v>
      </c>
      <c r="G128" s="165" t="n">
        <v>2197.85</v>
      </c>
    </row>
    <row r="129" customFormat="false" ht="15" hidden="false" customHeight="true" outlineLevel="0" collapsed="false">
      <c r="A129" s="60" t="n">
        <v>45714</v>
      </c>
      <c r="C129" s="165" t="n">
        <v>33</v>
      </c>
      <c r="D129" s="36" t="n">
        <v>0.43</v>
      </c>
      <c r="E129" s="166" t="n">
        <f aca="false">IF(C129=0,"",D129/C129)</f>
        <v>0.013030303030303</v>
      </c>
      <c r="F129" s="36" t="n">
        <v>301.49</v>
      </c>
      <c r="G129" s="165" t="n">
        <v>2198.28</v>
      </c>
    </row>
    <row r="130" customFormat="false" ht="15" hidden="false" customHeight="true" outlineLevel="0" collapsed="false">
      <c r="A130" s="60" t="n">
        <v>45715</v>
      </c>
      <c r="C130" s="165" t="n">
        <v>39</v>
      </c>
      <c r="D130" s="38" t="n">
        <v>-6.54</v>
      </c>
      <c r="E130" s="166" t="n">
        <f aca="false">IF(C130=0,"",D130/C130)</f>
        <v>-0.167692307692308</v>
      </c>
      <c r="F130" s="36" t="n">
        <v>294.95</v>
      </c>
      <c r="G130" s="165" t="n">
        <v>2191.74</v>
      </c>
    </row>
    <row r="131" customFormat="false" ht="15" hidden="false" customHeight="true" outlineLevel="0" collapsed="false">
      <c r="A131" s="63" t="s">
        <v>1758</v>
      </c>
      <c r="B131" s="66"/>
      <c r="C131" s="167" t="n">
        <f aca="false">SUM(C110:C130)</f>
        <v>769.5</v>
      </c>
      <c r="D131" s="148" t="n">
        <f aca="false">SUM(D110:D130)</f>
        <v>-123.82</v>
      </c>
      <c r="E131" s="168" t="n">
        <f aca="false">IF(C131=0,"",D131/C131)</f>
        <v>-0.160909681611436</v>
      </c>
      <c r="F131" s="148" t="n">
        <v>294.95</v>
      </c>
      <c r="G131" s="167" t="n">
        <v>2191.74</v>
      </c>
    </row>
    <row r="132" customFormat="false" ht="15" hidden="false" customHeight="true" outlineLevel="0" collapsed="false">
      <c r="A132" s="60" t="n">
        <v>45717</v>
      </c>
      <c r="C132" s="165" t="n">
        <v>64</v>
      </c>
      <c r="D132" s="36" t="n">
        <v>50.08</v>
      </c>
      <c r="E132" s="166" t="n">
        <f aca="false">IF(C132=0,"",D132/C132)</f>
        <v>0.7825</v>
      </c>
      <c r="F132" s="36" t="n">
        <v>345.03</v>
      </c>
      <c r="G132" s="165" t="n">
        <v>2241.82</v>
      </c>
    </row>
    <row r="133" customFormat="false" ht="15" hidden="false" customHeight="true" outlineLevel="0" collapsed="false">
      <c r="A133" s="60" t="n">
        <v>45718</v>
      </c>
      <c r="C133" s="165" t="n">
        <v>34.5</v>
      </c>
      <c r="D133" s="38" t="n">
        <v>-6.58</v>
      </c>
      <c r="E133" s="166" t="n">
        <f aca="false">IF(C133=0,"",D133/C133)</f>
        <v>-0.190724637681159</v>
      </c>
      <c r="F133" s="36" t="n">
        <v>338.45</v>
      </c>
      <c r="G133" s="165" t="n">
        <v>2235.24</v>
      </c>
    </row>
    <row r="134" customFormat="false" ht="15" hidden="false" customHeight="true" outlineLevel="0" collapsed="false">
      <c r="A134" s="60" t="n">
        <v>45719</v>
      </c>
      <c r="C134" s="165" t="n">
        <v>39.5</v>
      </c>
      <c r="D134" s="38" t="n">
        <v>-24.78</v>
      </c>
      <c r="E134" s="166" t="n">
        <f aca="false">IF(C134=0,"",D134/C134)</f>
        <v>-0.627341772151899</v>
      </c>
      <c r="F134" s="36" t="n">
        <v>313.67</v>
      </c>
      <c r="G134" s="165" t="n">
        <v>2210.46</v>
      </c>
    </row>
    <row r="135" customFormat="false" ht="15" hidden="false" customHeight="true" outlineLevel="0" collapsed="false">
      <c r="A135" s="60" t="n">
        <v>45720</v>
      </c>
      <c r="C135" s="165" t="n">
        <v>34.5</v>
      </c>
      <c r="D135" s="36" t="n">
        <v>54.72</v>
      </c>
      <c r="E135" s="166" t="n">
        <f aca="false">IF(C135=0,"",D135/C135)</f>
        <v>1.58608695652174</v>
      </c>
      <c r="F135" s="36" t="n">
        <v>368.39</v>
      </c>
      <c r="G135" s="165" t="n">
        <v>2265.18</v>
      </c>
    </row>
    <row r="136" customFormat="false" ht="15" hidden="false" customHeight="true" outlineLevel="0" collapsed="false">
      <c r="A136" s="60" t="n">
        <v>45721</v>
      </c>
      <c r="C136" s="165" t="n">
        <v>37</v>
      </c>
      <c r="D136" s="36" t="n">
        <v>22.33</v>
      </c>
      <c r="E136" s="166" t="n">
        <f aca="false">IF(C136=0,"",D136/C136)</f>
        <v>0.603513513513514</v>
      </c>
      <c r="F136" s="36" t="n">
        <v>390.72</v>
      </c>
      <c r="G136" s="165" t="n">
        <v>2287.51</v>
      </c>
    </row>
    <row r="137" customFormat="false" ht="15" hidden="false" customHeight="true" outlineLevel="0" collapsed="false">
      <c r="A137" s="60" t="n">
        <v>45722</v>
      </c>
      <c r="C137" s="165" t="n">
        <v>67.5</v>
      </c>
      <c r="D137" s="38" t="n">
        <v>-67.5</v>
      </c>
      <c r="E137" s="166" t="n">
        <f aca="false">IF(C137=0,"",D137/C137)</f>
        <v>-1</v>
      </c>
      <c r="F137" s="36" t="n">
        <v>323.22</v>
      </c>
      <c r="G137" s="165" t="n">
        <v>2220.01</v>
      </c>
    </row>
    <row r="138" customFormat="false" ht="15" hidden="false" customHeight="true" outlineLevel="0" collapsed="false">
      <c r="A138" s="60" t="n">
        <v>45724</v>
      </c>
      <c r="C138" s="165" t="n">
        <v>33</v>
      </c>
      <c r="D138" s="38" t="n">
        <v>-29</v>
      </c>
      <c r="E138" s="166" t="n">
        <f aca="false">IF(C138=0,"",D138/C138)</f>
        <v>-0.878787878787879</v>
      </c>
      <c r="F138" s="36" t="n">
        <v>294.22</v>
      </c>
      <c r="G138" s="165" t="n">
        <v>2191.01</v>
      </c>
    </row>
    <row r="139" customFormat="false" ht="15" hidden="false" customHeight="true" outlineLevel="0" collapsed="false">
      <c r="A139" s="60" t="n">
        <v>45725</v>
      </c>
      <c r="C139" s="165" t="n">
        <v>40.5</v>
      </c>
      <c r="D139" s="38" t="n">
        <v>-4.59</v>
      </c>
      <c r="E139" s="166" t="n">
        <f aca="false">IF(C139=0,"",D139/C139)</f>
        <v>-0.113333333333333</v>
      </c>
      <c r="F139" s="36" t="n">
        <v>289.63</v>
      </c>
      <c r="G139" s="165" t="n">
        <v>2186.42</v>
      </c>
    </row>
    <row r="140" customFormat="false" ht="15" hidden="false" customHeight="true" outlineLevel="0" collapsed="false">
      <c r="A140" s="60" t="n">
        <v>45726</v>
      </c>
      <c r="C140" s="165" t="n">
        <v>37.5</v>
      </c>
      <c r="D140" s="38" t="n">
        <v>-26.7</v>
      </c>
      <c r="E140" s="166" t="n">
        <f aca="false">IF(C140=0,"",D140/C140)</f>
        <v>-0.712</v>
      </c>
      <c r="F140" s="36" t="n">
        <v>262.93</v>
      </c>
      <c r="G140" s="165" t="n">
        <v>2159.72</v>
      </c>
    </row>
    <row r="141" customFormat="false" ht="15" hidden="false" customHeight="true" outlineLevel="0" collapsed="false">
      <c r="A141" s="60" t="n">
        <v>45727</v>
      </c>
      <c r="C141" s="165" t="n">
        <v>50.5</v>
      </c>
      <c r="D141" s="38" t="n">
        <v>-2.02</v>
      </c>
      <c r="E141" s="166" t="n">
        <f aca="false">IF(C141=0,"",D141/C141)</f>
        <v>-0.04</v>
      </c>
      <c r="F141" s="36" t="n">
        <v>260.91</v>
      </c>
      <c r="G141" s="165" t="n">
        <v>2157.7</v>
      </c>
    </row>
    <row r="142" customFormat="false" ht="15" hidden="false" customHeight="true" outlineLevel="0" collapsed="false">
      <c r="A142" s="60" t="n">
        <v>45728</v>
      </c>
      <c r="C142" s="165" t="n">
        <v>26.5</v>
      </c>
      <c r="D142" s="38" t="n">
        <v>-3.55</v>
      </c>
      <c r="E142" s="166" t="n">
        <f aca="false">IF(C142=0,"",D142/C142)</f>
        <v>-0.133962264150943</v>
      </c>
      <c r="F142" s="36" t="n">
        <v>257.36</v>
      </c>
      <c r="G142" s="165" t="n">
        <v>2154.15</v>
      </c>
    </row>
    <row r="143" customFormat="false" ht="15" hidden="false" customHeight="true" outlineLevel="0" collapsed="false">
      <c r="A143" s="60" t="n">
        <v>45729</v>
      </c>
      <c r="C143" s="165" t="n">
        <v>41</v>
      </c>
      <c r="D143" s="38" t="n">
        <v>-12.7</v>
      </c>
      <c r="E143" s="166" t="n">
        <f aca="false">IF(C143=0,"",D143/C143)</f>
        <v>-0.309756097560976</v>
      </c>
      <c r="F143" s="36" t="n">
        <v>244.66</v>
      </c>
      <c r="G143" s="165" t="n">
        <v>2141.45</v>
      </c>
    </row>
    <row r="144" customFormat="false" ht="15" hidden="false" customHeight="true" outlineLevel="0" collapsed="false">
      <c r="A144" s="60" t="n">
        <v>45730</v>
      </c>
      <c r="C144" s="165" t="n">
        <v>29.5</v>
      </c>
      <c r="D144" s="38" t="n">
        <v>-11.5</v>
      </c>
      <c r="E144" s="166" t="n">
        <f aca="false">IF(C144=0,"",D144/C144)</f>
        <v>-0.389830508474576</v>
      </c>
      <c r="F144" s="36" t="n">
        <v>233.16</v>
      </c>
      <c r="G144" s="165" t="n">
        <v>2129.95</v>
      </c>
    </row>
    <row r="145" customFormat="false" ht="15" hidden="false" customHeight="true" outlineLevel="0" collapsed="false">
      <c r="A145" s="60" t="n">
        <v>45731</v>
      </c>
      <c r="C145" s="165" t="n">
        <v>46.5</v>
      </c>
      <c r="D145" s="38" t="n">
        <v>-12.12</v>
      </c>
      <c r="E145" s="166" t="n">
        <f aca="false">IF(C145=0,"",D145/C145)</f>
        <v>-0.260645161290323</v>
      </c>
      <c r="F145" s="36" t="n">
        <v>221.04</v>
      </c>
      <c r="G145" s="165" t="n">
        <v>2117.83</v>
      </c>
    </row>
    <row r="146" customFormat="false" ht="15" hidden="false" customHeight="true" outlineLevel="0" collapsed="false">
      <c r="A146" s="60" t="n">
        <v>45732</v>
      </c>
      <c r="C146" s="165" t="n">
        <v>46</v>
      </c>
      <c r="D146" s="38" t="n">
        <v>-13.45</v>
      </c>
      <c r="E146" s="166" t="n">
        <f aca="false">IF(C146=0,"",D146/C146)</f>
        <v>-0.292391304347826</v>
      </c>
      <c r="F146" s="36" t="n">
        <v>207.59</v>
      </c>
      <c r="G146" s="165" t="n">
        <v>2104.38</v>
      </c>
    </row>
    <row r="147" customFormat="false" ht="15" hidden="false" customHeight="true" outlineLevel="0" collapsed="false">
      <c r="A147" s="60" t="n">
        <v>45733</v>
      </c>
      <c r="C147" s="165" t="n">
        <v>90.5</v>
      </c>
      <c r="D147" s="36" t="n">
        <v>82.47</v>
      </c>
      <c r="E147" s="166" t="n">
        <f aca="false">IF(C147=0,"",D147/C147)</f>
        <v>0.911270718232044</v>
      </c>
      <c r="F147" s="36" t="n">
        <v>290.06</v>
      </c>
      <c r="G147" s="165" t="n">
        <v>2186.85</v>
      </c>
    </row>
    <row r="148" customFormat="false" ht="15" hidden="false" customHeight="true" outlineLevel="0" collapsed="false">
      <c r="A148" s="60" t="n">
        <v>45734</v>
      </c>
      <c r="C148" s="165" t="n">
        <v>71</v>
      </c>
      <c r="D148" s="36" t="n">
        <v>63.07</v>
      </c>
      <c r="E148" s="166" t="n">
        <f aca="false">IF(C148=0,"",D148/C148)</f>
        <v>0.88830985915493</v>
      </c>
      <c r="F148" s="36" t="n">
        <v>353.13</v>
      </c>
      <c r="G148" s="165" t="n">
        <v>2249.92</v>
      </c>
    </row>
    <row r="149" customFormat="false" ht="15" hidden="false" customHeight="true" outlineLevel="0" collapsed="false">
      <c r="A149" s="60" t="n">
        <v>45736</v>
      </c>
      <c r="C149" s="165" t="n">
        <v>40.5</v>
      </c>
      <c r="D149" s="38" t="n">
        <v>-25.38</v>
      </c>
      <c r="E149" s="166" t="n">
        <f aca="false">IF(C149=0,"",D149/C149)</f>
        <v>-0.626666666666667</v>
      </c>
      <c r="F149" s="36" t="n">
        <v>327.75</v>
      </c>
      <c r="G149" s="165" t="n">
        <v>2224.54</v>
      </c>
    </row>
    <row r="150" customFormat="false" ht="15" hidden="false" customHeight="true" outlineLevel="0" collapsed="false">
      <c r="A150" s="60" t="n">
        <v>45737</v>
      </c>
      <c r="C150" s="165" t="n">
        <v>25.5</v>
      </c>
      <c r="D150" s="36" t="n">
        <v>19.39</v>
      </c>
      <c r="E150" s="166" t="n">
        <f aca="false">IF(C150=0,"",D150/C150)</f>
        <v>0.760392156862745</v>
      </c>
      <c r="F150" s="36" t="n">
        <v>347.14</v>
      </c>
      <c r="G150" s="165" t="n">
        <v>2243.93</v>
      </c>
    </row>
    <row r="151" customFormat="false" ht="15" hidden="false" customHeight="true" outlineLevel="0" collapsed="false">
      <c r="A151" s="60" t="n">
        <v>45738</v>
      </c>
      <c r="C151" s="165" t="n">
        <v>43</v>
      </c>
      <c r="D151" s="36" t="n">
        <v>65.15</v>
      </c>
      <c r="E151" s="166" t="n">
        <f aca="false">IF(C151=0,"",D151/C151)</f>
        <v>1.51511627906977</v>
      </c>
      <c r="F151" s="36" t="n">
        <v>412.29</v>
      </c>
      <c r="G151" s="165" t="n">
        <v>2309.08</v>
      </c>
    </row>
    <row r="152" customFormat="false" ht="15" hidden="false" customHeight="true" outlineLevel="0" collapsed="false">
      <c r="A152" s="60" t="n">
        <v>45739</v>
      </c>
      <c r="C152" s="165" t="n">
        <v>32</v>
      </c>
      <c r="D152" s="36" t="n">
        <v>27.4</v>
      </c>
      <c r="E152" s="166" t="n">
        <f aca="false">IF(C152=0,"",D152/C152)</f>
        <v>0.85625</v>
      </c>
      <c r="F152" s="36" t="n">
        <v>439.69</v>
      </c>
      <c r="G152" s="165" t="n">
        <v>2336.48</v>
      </c>
    </row>
    <row r="153" customFormat="false" ht="15" hidden="false" customHeight="true" outlineLevel="0" collapsed="false">
      <c r="A153" s="60" t="n">
        <v>45740</v>
      </c>
      <c r="C153" s="165" t="n">
        <v>36</v>
      </c>
      <c r="D153" s="36" t="n">
        <v>2.73</v>
      </c>
      <c r="E153" s="166" t="n">
        <f aca="false">IF(C153=0,"",D153/C153)</f>
        <v>0.0758333333333333</v>
      </c>
      <c r="F153" s="36" t="n">
        <v>442.42</v>
      </c>
      <c r="G153" s="165" t="n">
        <v>2339.21</v>
      </c>
    </row>
    <row r="154" customFormat="false" ht="15" hidden="false" customHeight="true" outlineLevel="0" collapsed="false">
      <c r="A154" s="60" t="n">
        <v>45741</v>
      </c>
      <c r="C154" s="165" t="n">
        <v>38.5</v>
      </c>
      <c r="D154" s="38" t="n">
        <v>-31.18</v>
      </c>
      <c r="E154" s="166" t="n">
        <f aca="false">IF(C154=0,"",D154/C154)</f>
        <v>-0.80987012987013</v>
      </c>
      <c r="F154" s="36" t="n">
        <v>411.24</v>
      </c>
      <c r="G154" s="165" t="n">
        <v>2308.03</v>
      </c>
    </row>
    <row r="155" customFormat="false" ht="15" hidden="false" customHeight="true" outlineLevel="0" collapsed="false">
      <c r="A155" s="60" t="n">
        <v>45742</v>
      </c>
      <c r="C155" s="165" t="n">
        <v>39.5</v>
      </c>
      <c r="D155" s="38" t="n">
        <v>-29.06</v>
      </c>
      <c r="E155" s="166" t="n">
        <f aca="false">IF(C155=0,"",D155/C155)</f>
        <v>-0.735696202531646</v>
      </c>
      <c r="F155" s="36" t="n">
        <v>382.18</v>
      </c>
      <c r="G155" s="165" t="n">
        <v>2278.97</v>
      </c>
    </row>
    <row r="156" customFormat="false" ht="15" hidden="false" customHeight="true" outlineLevel="0" collapsed="false">
      <c r="A156" s="60" t="n">
        <v>45743</v>
      </c>
      <c r="C156" s="165" t="n">
        <v>34.5</v>
      </c>
      <c r="D156" s="38" t="n">
        <v>-16.98</v>
      </c>
      <c r="E156" s="166" t="n">
        <f aca="false">IF(C156=0,"",D156/C156)</f>
        <v>-0.492173913043478</v>
      </c>
      <c r="F156" s="36" t="n">
        <v>365.2</v>
      </c>
      <c r="G156" s="165" t="n">
        <v>2261.99</v>
      </c>
    </row>
    <row r="157" customFormat="false" ht="15" hidden="false" customHeight="true" outlineLevel="0" collapsed="false">
      <c r="A157" s="60" t="n">
        <v>45744</v>
      </c>
      <c r="C157" s="165" t="n">
        <v>40.5</v>
      </c>
      <c r="D157" s="38" t="n">
        <v>-20</v>
      </c>
      <c r="E157" s="166" t="n">
        <f aca="false">IF(C157=0,"",D157/C157)</f>
        <v>-0.493827160493827</v>
      </c>
      <c r="F157" s="36" t="n">
        <v>345.2</v>
      </c>
      <c r="G157" s="165" t="n">
        <v>2241.99</v>
      </c>
    </row>
    <row r="158" customFormat="false" ht="15" hidden="false" customHeight="true" outlineLevel="0" collapsed="false">
      <c r="A158" s="60" t="n">
        <v>45745</v>
      </c>
      <c r="C158" s="165" t="n">
        <v>31.5</v>
      </c>
      <c r="D158" s="38" t="n">
        <v>-18.3</v>
      </c>
      <c r="E158" s="166" t="n">
        <f aca="false">IF(C158=0,"",D158/C158)</f>
        <v>-0.580952380952381</v>
      </c>
      <c r="F158" s="36" t="n">
        <v>326.9</v>
      </c>
      <c r="G158" s="165" t="n">
        <v>2223.69</v>
      </c>
    </row>
    <row r="159" customFormat="false" ht="15" hidden="false" customHeight="true" outlineLevel="0" collapsed="false">
      <c r="A159" s="60" t="n">
        <v>45746</v>
      </c>
      <c r="C159" s="165" t="n">
        <v>47.5</v>
      </c>
      <c r="D159" s="36" t="n">
        <v>2.52</v>
      </c>
      <c r="E159" s="166" t="n">
        <f aca="false">IF(C159=0,"",D159/C159)</f>
        <v>0.0530526315789474</v>
      </c>
      <c r="F159" s="36" t="n">
        <v>329.42</v>
      </c>
      <c r="G159" s="165" t="n">
        <v>2226.21</v>
      </c>
    </row>
    <row r="160" customFormat="false" ht="15" hidden="false" customHeight="true" outlineLevel="0" collapsed="false">
      <c r="A160" s="60" t="n">
        <v>45747</v>
      </c>
      <c r="C160" s="165" t="n">
        <v>37.5</v>
      </c>
      <c r="D160" s="38" t="n">
        <v>-11.91</v>
      </c>
      <c r="E160" s="166" t="n">
        <f aca="false">IF(C160=0,"",D160/C160)</f>
        <v>-0.3176</v>
      </c>
      <c r="F160" s="36" t="n">
        <v>317.51</v>
      </c>
      <c r="G160" s="165" t="n">
        <v>2214.3</v>
      </c>
    </row>
    <row r="161" customFormat="false" ht="15" hidden="false" customHeight="true" outlineLevel="0" collapsed="false">
      <c r="A161" s="63" t="s">
        <v>1759</v>
      </c>
      <c r="B161" s="66"/>
      <c r="C161" s="167" t="n">
        <f aca="false">SUM(C132:C160)</f>
        <v>1236</v>
      </c>
      <c r="D161" s="148" t="n">
        <f aca="false">SUM(D132:D160)</f>
        <v>22.56</v>
      </c>
      <c r="E161" s="168" t="n">
        <f aca="false">IF(C161=0,"",D161/C161)</f>
        <v>0.018252427184466</v>
      </c>
      <c r="F161" s="148" t="n">
        <v>317.51</v>
      </c>
      <c r="G161" s="167" t="n">
        <v>2214.3</v>
      </c>
    </row>
    <row r="162" customFormat="false" ht="15" hidden="false" customHeight="true" outlineLevel="0" collapsed="false">
      <c r="A162" s="60" t="n">
        <v>45748</v>
      </c>
      <c r="C162" s="165" t="n">
        <v>40</v>
      </c>
      <c r="D162" s="38" t="n">
        <v>-22.5</v>
      </c>
      <c r="E162" s="166" t="n">
        <f aca="false">IF(C162=0,"",D162/C162)</f>
        <v>-0.5625</v>
      </c>
      <c r="F162" s="36" t="n">
        <v>295.01</v>
      </c>
      <c r="G162" s="165" t="n">
        <v>2191.8</v>
      </c>
    </row>
    <row r="163" customFormat="false" ht="15" hidden="false" customHeight="true" outlineLevel="0" collapsed="false">
      <c r="A163" s="60" t="n">
        <v>45749</v>
      </c>
      <c r="C163" s="165" t="n">
        <v>33.5</v>
      </c>
      <c r="D163" s="36" t="n">
        <v>8.47</v>
      </c>
      <c r="E163" s="166" t="n">
        <f aca="false">IF(C163=0,"",D163/C163)</f>
        <v>0.252835820895522</v>
      </c>
      <c r="F163" s="36" t="n">
        <v>303.48</v>
      </c>
      <c r="G163" s="165" t="n">
        <v>2200.27</v>
      </c>
    </row>
    <row r="164" customFormat="false" ht="15" hidden="false" customHeight="true" outlineLevel="0" collapsed="false">
      <c r="A164" s="60" t="n">
        <v>45750</v>
      </c>
      <c r="C164" s="165" t="n">
        <v>34.5</v>
      </c>
      <c r="D164" s="38" t="n">
        <v>-20.1</v>
      </c>
      <c r="E164" s="166" t="n">
        <f aca="false">IF(C164=0,"",D164/C164)</f>
        <v>-0.582608695652174</v>
      </c>
      <c r="F164" s="36" t="n">
        <v>283.38</v>
      </c>
      <c r="G164" s="165" t="n">
        <v>2180.17</v>
      </c>
    </row>
    <row r="165" customFormat="false" ht="15" hidden="false" customHeight="true" outlineLevel="0" collapsed="false">
      <c r="A165" s="60" t="n">
        <v>45751</v>
      </c>
      <c r="C165" s="165" t="n">
        <v>28.5</v>
      </c>
      <c r="D165" s="38" t="n">
        <v>-16.62</v>
      </c>
      <c r="E165" s="166" t="n">
        <f aca="false">IF(C165=0,"",D165/C165)</f>
        <v>-0.583157894736842</v>
      </c>
      <c r="F165" s="36" t="n">
        <v>266.76</v>
      </c>
      <c r="G165" s="165" t="n">
        <v>2163.55</v>
      </c>
    </row>
    <row r="166" customFormat="false" ht="15" hidden="false" customHeight="true" outlineLevel="0" collapsed="false">
      <c r="A166" s="60" t="n">
        <v>45752</v>
      </c>
      <c r="C166" s="165" t="n">
        <v>39.5</v>
      </c>
      <c r="D166" s="38" t="n">
        <v>-14.98</v>
      </c>
      <c r="E166" s="166" t="n">
        <f aca="false">IF(C166=0,"",D166/C166)</f>
        <v>-0.379240506329114</v>
      </c>
      <c r="F166" s="36" t="n">
        <v>251.78</v>
      </c>
      <c r="G166" s="165" t="n">
        <v>2148.57</v>
      </c>
    </row>
    <row r="167" customFormat="false" ht="15" hidden="false" customHeight="true" outlineLevel="0" collapsed="false">
      <c r="A167" s="60" t="n">
        <v>45753</v>
      </c>
      <c r="C167" s="165" t="n">
        <v>35</v>
      </c>
      <c r="D167" s="38" t="n">
        <v>-5.32</v>
      </c>
      <c r="E167" s="166" t="n">
        <f aca="false">IF(C167=0,"",D167/C167)</f>
        <v>-0.152</v>
      </c>
      <c r="F167" s="36" t="n">
        <v>246.46</v>
      </c>
      <c r="G167" s="165" t="n">
        <v>2143.25</v>
      </c>
    </row>
    <row r="168" customFormat="false" ht="15" hidden="false" customHeight="true" outlineLevel="0" collapsed="false">
      <c r="A168" s="60" t="n">
        <v>45754</v>
      </c>
      <c r="C168" s="165" t="n">
        <v>45</v>
      </c>
      <c r="D168" s="38" t="n">
        <v>-31.56</v>
      </c>
      <c r="E168" s="166" t="n">
        <f aca="false">IF(C168=0,"",D168/C168)</f>
        <v>-0.701333333333333</v>
      </c>
      <c r="F168" s="36" t="n">
        <v>214.9</v>
      </c>
      <c r="G168" s="165" t="n">
        <v>2111.69</v>
      </c>
    </row>
    <row r="169" customFormat="false" ht="15" hidden="false" customHeight="true" outlineLevel="0" collapsed="false">
      <c r="A169" s="60" t="n">
        <v>45755</v>
      </c>
      <c r="C169" s="165" t="n">
        <v>15</v>
      </c>
      <c r="D169" s="36" t="n">
        <v>12.35</v>
      </c>
      <c r="E169" s="166" t="n">
        <f aca="false">IF(C169=0,"",D169/C169)</f>
        <v>0.823333333333333</v>
      </c>
      <c r="F169" s="36" t="n">
        <v>227.25</v>
      </c>
      <c r="G169" s="165" t="n">
        <v>2124.04</v>
      </c>
    </row>
    <row r="170" customFormat="false" ht="15" hidden="false" customHeight="true" outlineLevel="0" collapsed="false">
      <c r="A170" s="60" t="n">
        <v>45756</v>
      </c>
      <c r="C170" s="165" t="n">
        <v>43.5</v>
      </c>
      <c r="D170" s="38" t="n">
        <v>-35.76</v>
      </c>
      <c r="E170" s="166" t="n">
        <f aca="false">IF(C170=0,"",D170/C170)</f>
        <v>-0.822068965517241</v>
      </c>
      <c r="F170" s="36" t="n">
        <v>191.49</v>
      </c>
      <c r="G170" s="165" t="n">
        <v>2088.28</v>
      </c>
    </row>
    <row r="171" customFormat="false" ht="15" hidden="false" customHeight="true" outlineLevel="0" collapsed="false">
      <c r="A171" s="60" t="n">
        <v>45757</v>
      </c>
      <c r="C171" s="165" t="n">
        <v>36</v>
      </c>
      <c r="D171" s="36" t="n">
        <v>23.7</v>
      </c>
      <c r="E171" s="166" t="n">
        <f aca="false">IF(C171=0,"",D171/C171)</f>
        <v>0.658333333333333</v>
      </c>
      <c r="F171" s="36" t="n">
        <v>215.19</v>
      </c>
      <c r="G171" s="165" t="n">
        <v>2111.98</v>
      </c>
    </row>
    <row r="172" customFormat="false" ht="15" hidden="false" customHeight="true" outlineLevel="0" collapsed="false">
      <c r="A172" s="60" t="n">
        <v>45758</v>
      </c>
      <c r="C172" s="165" t="n">
        <v>36</v>
      </c>
      <c r="D172" s="38" t="n">
        <v>-14.18</v>
      </c>
      <c r="E172" s="166" t="n">
        <f aca="false">IF(C172=0,"",D172/C172)</f>
        <v>-0.393888888888889</v>
      </c>
      <c r="F172" s="36" t="n">
        <v>201.01</v>
      </c>
      <c r="G172" s="165" t="n">
        <v>2097.8</v>
      </c>
    </row>
    <row r="173" customFormat="false" ht="15" hidden="false" customHeight="true" outlineLevel="0" collapsed="false">
      <c r="A173" s="60" t="n">
        <v>45759</v>
      </c>
      <c r="C173" s="165" t="n">
        <v>42</v>
      </c>
      <c r="D173" s="38" t="n">
        <v>-18.95</v>
      </c>
      <c r="E173" s="166" t="n">
        <f aca="false">IF(C173=0,"",D173/C173)</f>
        <v>-0.451190476190476</v>
      </c>
      <c r="F173" s="36" t="n">
        <v>182.06</v>
      </c>
      <c r="G173" s="165" t="n">
        <v>2078.85</v>
      </c>
    </row>
    <row r="174" customFormat="false" ht="15" hidden="false" customHeight="true" outlineLevel="0" collapsed="false">
      <c r="A174" s="60" t="n">
        <v>45761</v>
      </c>
      <c r="C174" s="165" t="n">
        <v>24.5</v>
      </c>
      <c r="D174" s="38" t="n">
        <v>-5.62</v>
      </c>
      <c r="E174" s="166" t="n">
        <f aca="false">IF(C174=0,"",D174/C174)</f>
        <v>-0.229387755102041</v>
      </c>
      <c r="F174" s="36" t="n">
        <v>176.44</v>
      </c>
      <c r="G174" s="165" t="n">
        <v>2073.23</v>
      </c>
    </row>
    <row r="175" customFormat="false" ht="15" hidden="false" customHeight="true" outlineLevel="0" collapsed="false">
      <c r="A175" s="60" t="n">
        <v>45762</v>
      </c>
      <c r="C175" s="165" t="n">
        <v>49.25</v>
      </c>
      <c r="D175" s="36" t="n">
        <v>4.39</v>
      </c>
      <c r="E175" s="166" t="n">
        <f aca="false">IF(C175=0,"",D175/C175)</f>
        <v>0.0891370558375634</v>
      </c>
      <c r="F175" s="36" t="n">
        <v>180.83</v>
      </c>
      <c r="G175" s="165" t="n">
        <v>2077.62</v>
      </c>
    </row>
    <row r="176" customFormat="false" ht="15" hidden="false" customHeight="true" outlineLevel="0" collapsed="false">
      <c r="A176" s="60" t="n">
        <v>45765</v>
      </c>
      <c r="C176" s="165" t="n">
        <v>34.5</v>
      </c>
      <c r="D176" s="38" t="n">
        <v>-16.67</v>
      </c>
      <c r="E176" s="166" t="n">
        <f aca="false">IF(C176=0,"",D176/C176)</f>
        <v>-0.483188405797102</v>
      </c>
      <c r="F176" s="36" t="n">
        <v>164.16</v>
      </c>
      <c r="G176" s="165" t="n">
        <v>2060.95</v>
      </c>
    </row>
    <row r="177" customFormat="false" ht="15" hidden="false" customHeight="true" outlineLevel="0" collapsed="false">
      <c r="A177" s="60" t="n">
        <v>45766</v>
      </c>
      <c r="C177" s="165" t="n">
        <v>0</v>
      </c>
      <c r="D177" s="35" t="n">
        <v>0</v>
      </c>
      <c r="E177" s="166" t="str">
        <f aca="false">IF(C177=0,"",D177/C177)</f>
        <v/>
      </c>
      <c r="F177" s="36" t="n">
        <v>164.16</v>
      </c>
      <c r="G177" s="165" t="n">
        <v>2060.95</v>
      </c>
    </row>
    <row r="178" customFormat="false" ht="15" hidden="false" customHeight="true" outlineLevel="0" collapsed="false">
      <c r="A178" s="60" t="n">
        <v>45767</v>
      </c>
      <c r="C178" s="165" t="n">
        <v>26</v>
      </c>
      <c r="D178" s="36" t="n">
        <v>43.1</v>
      </c>
      <c r="E178" s="166" t="n">
        <f aca="false">IF(C178=0,"",D178/C178)</f>
        <v>1.65769230769231</v>
      </c>
      <c r="F178" s="36" t="n">
        <v>207.26</v>
      </c>
      <c r="G178" s="165" t="n">
        <v>2104.05</v>
      </c>
    </row>
    <row r="179" customFormat="false" ht="15" hidden="false" customHeight="true" outlineLevel="0" collapsed="false">
      <c r="A179" s="60" t="n">
        <v>45768</v>
      </c>
      <c r="C179" s="165" t="n">
        <v>21.5</v>
      </c>
      <c r="D179" s="38" t="n">
        <v>-12.4</v>
      </c>
      <c r="E179" s="166" t="n">
        <f aca="false">IF(C179=0,"",D179/C179)</f>
        <v>-0.576744186046512</v>
      </c>
      <c r="F179" s="36" t="n">
        <v>194.86</v>
      </c>
      <c r="G179" s="165" t="n">
        <v>2091.65</v>
      </c>
    </row>
    <row r="180" customFormat="false" ht="15" hidden="false" customHeight="true" outlineLevel="0" collapsed="false">
      <c r="A180" s="60" t="n">
        <v>45769</v>
      </c>
      <c r="C180" s="165" t="n">
        <v>15</v>
      </c>
      <c r="D180" s="36" t="n">
        <v>3.48</v>
      </c>
      <c r="E180" s="166" t="n">
        <f aca="false">IF(C180=0,"",D180/C180)</f>
        <v>0.232</v>
      </c>
      <c r="F180" s="36" t="n">
        <v>198.34</v>
      </c>
      <c r="G180" s="165" t="n">
        <v>2095.13</v>
      </c>
    </row>
    <row r="181" customFormat="false" ht="15" hidden="false" customHeight="true" outlineLevel="0" collapsed="false">
      <c r="A181" s="60" t="n">
        <v>45770</v>
      </c>
      <c r="C181" s="165" t="n">
        <v>23</v>
      </c>
      <c r="D181" s="36" t="n">
        <v>20.28</v>
      </c>
      <c r="E181" s="166" t="n">
        <f aca="false">IF(C181=0,"",D181/C181)</f>
        <v>0.881739130434783</v>
      </c>
      <c r="F181" s="36" t="n">
        <v>218.62</v>
      </c>
      <c r="G181" s="165" t="n">
        <v>2115.41</v>
      </c>
    </row>
    <row r="182" customFormat="false" ht="15" hidden="false" customHeight="true" outlineLevel="0" collapsed="false">
      <c r="A182" s="60" t="n">
        <v>45771</v>
      </c>
      <c r="C182" s="165" t="n">
        <v>17.5</v>
      </c>
      <c r="D182" s="36" t="n">
        <v>6.35</v>
      </c>
      <c r="E182" s="166" t="n">
        <f aca="false">IF(C182=0,"",D182/C182)</f>
        <v>0.362857142857143</v>
      </c>
      <c r="F182" s="36" t="n">
        <v>224.97</v>
      </c>
      <c r="G182" s="165" t="n">
        <v>2121.76</v>
      </c>
    </row>
    <row r="183" customFormat="false" ht="15" hidden="false" customHeight="true" outlineLevel="0" collapsed="false">
      <c r="A183" s="60" t="n">
        <v>45773</v>
      </c>
      <c r="C183" s="165" t="n">
        <v>0</v>
      </c>
      <c r="D183" s="35" t="n">
        <v>0</v>
      </c>
      <c r="E183" s="166" t="str">
        <f aca="false">IF(C183=0,"",D183/C183)</f>
        <v/>
      </c>
      <c r="F183" s="36" t="n">
        <v>224.97</v>
      </c>
      <c r="G183" s="165" t="n">
        <v>2121.76</v>
      </c>
    </row>
    <row r="184" customFormat="false" ht="15" hidden="false" customHeight="true" outlineLevel="0" collapsed="false">
      <c r="A184" s="60" t="n">
        <v>45774</v>
      </c>
      <c r="C184" s="165" t="n">
        <v>61.5</v>
      </c>
      <c r="D184" s="38" t="n">
        <v>-8.98</v>
      </c>
      <c r="E184" s="166" t="n">
        <f aca="false">IF(C184=0,"",D184/C184)</f>
        <v>-0.146016260162602</v>
      </c>
      <c r="F184" s="36" t="n">
        <v>215.99</v>
      </c>
      <c r="G184" s="165" t="n">
        <v>2112.78</v>
      </c>
    </row>
    <row r="185" customFormat="false" ht="15" hidden="false" customHeight="true" outlineLevel="0" collapsed="false">
      <c r="A185" s="60" t="n">
        <v>45775</v>
      </c>
      <c r="C185" s="165" t="n">
        <v>26.5</v>
      </c>
      <c r="D185" s="38" t="n">
        <v>-11.32</v>
      </c>
      <c r="E185" s="166" t="n">
        <f aca="false">IF(C185=0,"",D185/C185)</f>
        <v>-0.427169811320755</v>
      </c>
      <c r="F185" s="36" t="n">
        <v>204.67</v>
      </c>
      <c r="G185" s="165" t="n">
        <v>2101.46</v>
      </c>
    </row>
    <row r="186" customFormat="false" ht="15" hidden="false" customHeight="true" outlineLevel="0" collapsed="false">
      <c r="A186" s="60" t="n">
        <v>45776</v>
      </c>
      <c r="C186" s="165" t="n">
        <v>15</v>
      </c>
      <c r="D186" s="36" t="n">
        <v>10.99</v>
      </c>
      <c r="E186" s="166" t="n">
        <f aca="false">IF(C186=0,"",D186/C186)</f>
        <v>0.732666666666667</v>
      </c>
      <c r="F186" s="36" t="n">
        <v>215.66</v>
      </c>
      <c r="G186" s="165" t="n">
        <v>2112.45</v>
      </c>
    </row>
    <row r="187" customFormat="false" ht="15" hidden="false" customHeight="true" outlineLevel="0" collapsed="false">
      <c r="A187" s="60" t="n">
        <v>45777</v>
      </c>
      <c r="C187" s="165" t="n">
        <v>27.5</v>
      </c>
      <c r="D187" s="38" t="n">
        <v>-11.18</v>
      </c>
      <c r="E187" s="166" t="n">
        <f aca="false">IF(C187=0,"",D187/C187)</f>
        <v>-0.406545454545455</v>
      </c>
      <c r="F187" s="36" t="n">
        <v>204.48</v>
      </c>
      <c r="G187" s="165" t="n">
        <v>2101.27</v>
      </c>
    </row>
    <row r="188" customFormat="false" ht="15" hidden="false" customHeight="true" outlineLevel="0" collapsed="false">
      <c r="A188" s="63" t="s">
        <v>1760</v>
      </c>
      <c r="B188" s="66"/>
      <c r="C188" s="167" t="n">
        <f aca="false">SUM(C162:C187)</f>
        <v>770.25</v>
      </c>
      <c r="D188" s="148" t="n">
        <f aca="false">SUM(D162:D187)</f>
        <v>-113.03</v>
      </c>
      <c r="E188" s="168" t="n">
        <f aca="false">IF(C188=0,"",D188/C188)</f>
        <v>-0.146744563453424</v>
      </c>
      <c r="F188" s="148" t="n">
        <v>204.48</v>
      </c>
      <c r="G188" s="167" t="n">
        <v>2101.27</v>
      </c>
    </row>
    <row r="189" customFormat="false" ht="15" hidden="false" customHeight="true" outlineLevel="0" collapsed="false">
      <c r="A189" s="60" t="n">
        <v>45779</v>
      </c>
      <c r="C189" s="165" t="n">
        <v>50</v>
      </c>
      <c r="D189" s="38" t="n">
        <v>-24.81</v>
      </c>
      <c r="E189" s="166" t="n">
        <f aca="false">IF(C189=0,"",D189/C189)</f>
        <v>-0.4962</v>
      </c>
      <c r="F189" s="36" t="n">
        <v>179.67</v>
      </c>
      <c r="G189" s="165" t="n">
        <v>2076.46</v>
      </c>
    </row>
    <row r="190" customFormat="false" ht="15" hidden="false" customHeight="true" outlineLevel="0" collapsed="false">
      <c r="A190" s="60" t="n">
        <v>45781</v>
      </c>
      <c r="C190" s="165" t="n">
        <v>38.5</v>
      </c>
      <c r="D190" s="38" t="n">
        <v>-1.12</v>
      </c>
      <c r="E190" s="166" t="n">
        <f aca="false">IF(C190=0,"",D190/C190)</f>
        <v>-0.0290909090909091</v>
      </c>
      <c r="F190" s="36" t="n">
        <v>178.55</v>
      </c>
      <c r="G190" s="165" t="n">
        <v>2075.34</v>
      </c>
    </row>
    <row r="191" customFormat="false" ht="15" hidden="false" customHeight="true" outlineLevel="0" collapsed="false">
      <c r="A191" s="60" t="n">
        <v>45782</v>
      </c>
      <c r="C191" s="165" t="n">
        <v>14</v>
      </c>
      <c r="D191" s="38" t="n">
        <v>-10.34</v>
      </c>
      <c r="E191" s="166" t="n">
        <f aca="false">IF(C191=0,"",D191/C191)</f>
        <v>-0.738571428571429</v>
      </c>
      <c r="F191" s="36" t="n">
        <v>168.21</v>
      </c>
      <c r="G191" s="165" t="n">
        <v>2065</v>
      </c>
    </row>
    <row r="192" customFormat="false" ht="15" hidden="false" customHeight="true" outlineLevel="0" collapsed="false">
      <c r="A192" s="60" t="n">
        <v>45784</v>
      </c>
      <c r="C192" s="165" t="n">
        <v>42</v>
      </c>
      <c r="D192" s="36" t="n">
        <v>4.68</v>
      </c>
      <c r="E192" s="166" t="n">
        <f aca="false">IF(C192=0,"",D192/C192)</f>
        <v>0.111428571428571</v>
      </c>
      <c r="F192" s="36" t="n">
        <v>172.89</v>
      </c>
      <c r="G192" s="165" t="n">
        <v>2069.68</v>
      </c>
    </row>
    <row r="193" customFormat="false" ht="15" hidden="false" customHeight="true" outlineLevel="0" collapsed="false">
      <c r="A193" s="60" t="n">
        <v>45785</v>
      </c>
      <c r="C193" s="165" t="n">
        <v>14</v>
      </c>
      <c r="D193" s="38" t="n">
        <v>-10.48</v>
      </c>
      <c r="E193" s="166" t="n">
        <f aca="false">IF(C193=0,"",D193/C193)</f>
        <v>-0.748571428571429</v>
      </c>
      <c r="F193" s="36" t="n">
        <v>162.41</v>
      </c>
      <c r="G193" s="165" t="n">
        <v>2059.2</v>
      </c>
    </row>
    <row r="194" customFormat="false" ht="15" hidden="false" customHeight="true" outlineLevel="0" collapsed="false">
      <c r="A194" s="60" t="n">
        <v>45787</v>
      </c>
      <c r="C194" s="165" t="n">
        <v>44</v>
      </c>
      <c r="D194" s="36" t="n">
        <v>93.11</v>
      </c>
      <c r="E194" s="166" t="n">
        <f aca="false">IF(C194=0,"",D194/C194)</f>
        <v>2.11613636363636</v>
      </c>
      <c r="F194" s="36" t="n">
        <v>255.52</v>
      </c>
      <c r="G194" s="165" t="n">
        <v>2152.31</v>
      </c>
    </row>
    <row r="195" customFormat="false" ht="15" hidden="false" customHeight="true" outlineLevel="0" collapsed="false">
      <c r="A195" s="60" t="n">
        <v>45789</v>
      </c>
      <c r="C195" s="165" t="n">
        <v>25.5</v>
      </c>
      <c r="D195" s="38" t="n">
        <v>-10.8</v>
      </c>
      <c r="E195" s="166" t="n">
        <f aca="false">IF(C195=0,"",D195/C195)</f>
        <v>-0.423529411764706</v>
      </c>
      <c r="F195" s="36" t="n">
        <v>244.72</v>
      </c>
      <c r="G195" s="165" t="n">
        <v>2141.51</v>
      </c>
    </row>
    <row r="196" customFormat="false" ht="15" hidden="false" customHeight="true" outlineLevel="0" collapsed="false">
      <c r="A196" s="60" t="n">
        <v>45792</v>
      </c>
      <c r="C196" s="165" t="n">
        <v>28.5</v>
      </c>
      <c r="D196" s="38" t="n">
        <v>-5.19</v>
      </c>
      <c r="E196" s="166" t="n">
        <f aca="false">IF(C196=0,"",D196/C196)</f>
        <v>-0.182105263157895</v>
      </c>
      <c r="F196" s="36" t="n">
        <v>239.53</v>
      </c>
      <c r="G196" s="165" t="n">
        <v>2136.32</v>
      </c>
    </row>
    <row r="197" customFormat="false" ht="15" hidden="false" customHeight="true" outlineLevel="0" collapsed="false">
      <c r="A197" s="60" t="n">
        <v>45794</v>
      </c>
      <c r="C197" s="165" t="n">
        <v>0</v>
      </c>
      <c r="D197" s="35" t="n">
        <v>0</v>
      </c>
      <c r="E197" s="166" t="str">
        <f aca="false">IF(C197=0,"",D197/C197)</f>
        <v/>
      </c>
      <c r="F197" s="36" t="n">
        <v>239.53</v>
      </c>
      <c r="G197" s="165" t="n">
        <v>2136.32</v>
      </c>
    </row>
    <row r="198" customFormat="false" ht="15" hidden="false" customHeight="true" outlineLevel="0" collapsed="false">
      <c r="A198" s="60" t="n">
        <v>45795</v>
      </c>
      <c r="C198" s="165" t="n">
        <v>14</v>
      </c>
      <c r="D198" s="36" t="n">
        <v>17.37</v>
      </c>
      <c r="E198" s="166" t="n">
        <f aca="false">IF(C198=0,"",D198/C198)</f>
        <v>1.24071428571429</v>
      </c>
      <c r="F198" s="36" t="n">
        <v>256.9</v>
      </c>
      <c r="G198" s="165" t="n">
        <v>2153.69</v>
      </c>
    </row>
    <row r="199" customFormat="false" ht="15" hidden="false" customHeight="true" outlineLevel="0" collapsed="false">
      <c r="A199" s="60" t="n">
        <v>45797</v>
      </c>
      <c r="C199" s="165" t="n">
        <v>10.5</v>
      </c>
      <c r="D199" s="36" t="n">
        <v>8.5</v>
      </c>
      <c r="E199" s="166" t="n">
        <f aca="false">IF(C199=0,"",D199/C199)</f>
        <v>0.80952380952381</v>
      </c>
      <c r="F199" s="36" t="n">
        <v>265.4</v>
      </c>
      <c r="G199" s="165" t="n">
        <v>2162.19</v>
      </c>
    </row>
    <row r="200" customFormat="false" ht="15" hidden="false" customHeight="true" outlineLevel="0" collapsed="false">
      <c r="A200" s="60" t="n">
        <v>45799</v>
      </c>
      <c r="C200" s="165" t="n">
        <v>26.5</v>
      </c>
      <c r="D200" s="38" t="n">
        <v>-16.94</v>
      </c>
      <c r="E200" s="166" t="n">
        <f aca="false">IF(C200=0,"",D200/C200)</f>
        <v>-0.639245283018868</v>
      </c>
      <c r="F200" s="36" t="n">
        <v>248.46</v>
      </c>
      <c r="G200" s="165" t="n">
        <v>2145.25</v>
      </c>
    </row>
    <row r="201" customFormat="false" ht="15" hidden="false" customHeight="true" outlineLevel="0" collapsed="false">
      <c r="A201" s="60" t="n">
        <v>45801</v>
      </c>
      <c r="C201" s="165" t="n">
        <v>40.5</v>
      </c>
      <c r="D201" s="36" t="n">
        <v>36.23</v>
      </c>
      <c r="E201" s="166" t="n">
        <f aca="false">IF(C201=0,"",D201/C201)</f>
        <v>0.894567901234568</v>
      </c>
      <c r="F201" s="36" t="n">
        <v>284.69</v>
      </c>
      <c r="G201" s="165" t="n">
        <v>2181.48</v>
      </c>
    </row>
    <row r="202" customFormat="false" ht="15" hidden="false" customHeight="true" outlineLevel="0" collapsed="false">
      <c r="A202" s="60" t="n">
        <v>45803</v>
      </c>
      <c r="C202" s="165" t="n">
        <v>30</v>
      </c>
      <c r="D202" s="38" t="n">
        <v>-13.8</v>
      </c>
      <c r="E202" s="166" t="n">
        <f aca="false">IF(C202=0,"",D202/C202)</f>
        <v>-0.46</v>
      </c>
      <c r="F202" s="36" t="n">
        <v>270.89</v>
      </c>
      <c r="G202" s="165" t="n">
        <v>2167.68</v>
      </c>
    </row>
    <row r="203" customFormat="false" ht="15" hidden="false" customHeight="true" outlineLevel="0" collapsed="false">
      <c r="A203" s="60" t="n">
        <v>45807</v>
      </c>
      <c r="C203" s="165" t="n">
        <v>31.5</v>
      </c>
      <c r="D203" s="36" t="n">
        <v>5.86</v>
      </c>
      <c r="E203" s="166" t="n">
        <f aca="false">IF(C203=0,"",D203/C203)</f>
        <v>0.186031746031746</v>
      </c>
      <c r="F203" s="36" t="n">
        <v>276.75</v>
      </c>
      <c r="G203" s="165" t="n">
        <v>2173.54</v>
      </c>
    </row>
    <row r="204" customFormat="false" ht="15" hidden="false" customHeight="true" outlineLevel="0" collapsed="false">
      <c r="A204" s="63" t="s">
        <v>1761</v>
      </c>
      <c r="B204" s="66"/>
      <c r="C204" s="167" t="n">
        <f aca="false">SUM(C189:C203)</f>
        <v>409.5</v>
      </c>
      <c r="D204" s="148" t="n">
        <f aca="false">SUM(D189:D203)</f>
        <v>72.27</v>
      </c>
      <c r="E204" s="168" t="n">
        <f aca="false">IF(C204=0,"",D204/C204)</f>
        <v>0.176483516483516</v>
      </c>
      <c r="F204" s="148" t="n">
        <v>276.75</v>
      </c>
      <c r="G204" s="167" t="n">
        <v>2173.54</v>
      </c>
    </row>
    <row r="205" customFormat="false" ht="15" hidden="false" customHeight="true" outlineLevel="0" collapsed="false">
      <c r="A205" s="60" t="n">
        <v>45809</v>
      </c>
      <c r="C205" s="165" t="n">
        <v>35.5</v>
      </c>
      <c r="D205" s="38" t="n">
        <v>-7.14</v>
      </c>
      <c r="E205" s="166" t="n">
        <f aca="false">IF(C205=0,"",D205/C205)</f>
        <v>-0.20112676056338</v>
      </c>
      <c r="F205" s="36" t="n">
        <v>269.61</v>
      </c>
      <c r="G205" s="165" t="n">
        <v>2166.4</v>
      </c>
    </row>
    <row r="206" customFormat="false" ht="15" hidden="false" customHeight="true" outlineLevel="0" collapsed="false">
      <c r="A206" s="60" t="n">
        <v>45815</v>
      </c>
      <c r="C206" s="165" t="n">
        <v>34</v>
      </c>
      <c r="D206" s="36" t="n">
        <v>14.85</v>
      </c>
      <c r="E206" s="166" t="n">
        <f aca="false">IF(C206=0,"",D206/C206)</f>
        <v>0.436764705882353</v>
      </c>
      <c r="F206" s="36" t="n">
        <v>284.46</v>
      </c>
      <c r="G206" s="165" t="n">
        <v>2181.25</v>
      </c>
    </row>
    <row r="207" customFormat="false" ht="15" hidden="false" customHeight="true" outlineLevel="0" collapsed="false">
      <c r="A207" s="60" t="n">
        <v>45816</v>
      </c>
      <c r="C207" s="165" t="n">
        <v>24.5</v>
      </c>
      <c r="D207" s="36" t="n">
        <v>7.6</v>
      </c>
      <c r="E207" s="166" t="n">
        <f aca="false">IF(C207=0,"",D207/C207)</f>
        <v>0.310204081632653</v>
      </c>
      <c r="F207" s="36" t="n">
        <v>292.06</v>
      </c>
      <c r="G207" s="165" t="n">
        <v>2188.85</v>
      </c>
    </row>
    <row r="208" customFormat="false" ht="15" hidden="false" customHeight="true" outlineLevel="0" collapsed="false">
      <c r="A208" s="60" t="n">
        <v>45818</v>
      </c>
      <c r="C208" s="165" t="n">
        <v>13</v>
      </c>
      <c r="D208" s="36" t="n">
        <v>2.15</v>
      </c>
      <c r="E208" s="166" t="n">
        <f aca="false">IF(C208=0,"",D208/C208)</f>
        <v>0.165384615384615</v>
      </c>
      <c r="F208" s="36" t="n">
        <v>294.21</v>
      </c>
      <c r="G208" s="165" t="n">
        <v>2191</v>
      </c>
    </row>
    <row r="209" customFormat="false" ht="15" hidden="false" customHeight="true" outlineLevel="0" collapsed="false">
      <c r="A209" s="60" t="n">
        <v>45820</v>
      </c>
      <c r="C209" s="165" t="n">
        <v>22</v>
      </c>
      <c r="D209" s="36" t="n">
        <v>13.73</v>
      </c>
      <c r="E209" s="166" t="n">
        <f aca="false">IF(C209=0,"",D209/C209)</f>
        <v>0.624090909090909</v>
      </c>
      <c r="F209" s="36" t="n">
        <v>307.94</v>
      </c>
      <c r="G209" s="165" t="n">
        <v>2204.73</v>
      </c>
    </row>
    <row r="210" customFormat="false" ht="15" hidden="false" customHeight="true" outlineLevel="0" collapsed="false">
      <c r="A210" s="60" t="n">
        <v>45823</v>
      </c>
      <c r="C210" s="165" t="n">
        <v>42</v>
      </c>
      <c r="D210" s="38" t="n">
        <v>-3.88</v>
      </c>
      <c r="E210" s="166" t="n">
        <f aca="false">IF(C210=0,"",D210/C210)</f>
        <v>-0.0923809523809524</v>
      </c>
      <c r="F210" s="36" t="n">
        <v>304.06</v>
      </c>
      <c r="G210" s="165" t="n">
        <v>2200.85</v>
      </c>
    </row>
    <row r="211" customFormat="false" ht="15" hidden="false" customHeight="true" outlineLevel="0" collapsed="false">
      <c r="A211" s="60" t="n">
        <v>45825</v>
      </c>
      <c r="C211" s="165" t="n">
        <v>13</v>
      </c>
      <c r="D211" s="38" t="n">
        <v>-7.6</v>
      </c>
      <c r="E211" s="166" t="n">
        <f aca="false">IF(C211=0,"",D211/C211)</f>
        <v>-0.584615384615385</v>
      </c>
      <c r="F211" s="36" t="n">
        <v>296.46</v>
      </c>
      <c r="G211" s="165" t="n">
        <v>2193.25</v>
      </c>
    </row>
    <row r="212" customFormat="false" ht="15" hidden="false" customHeight="true" outlineLevel="0" collapsed="false">
      <c r="A212" s="60" t="n">
        <v>45829</v>
      </c>
      <c r="C212" s="165" t="n">
        <v>28</v>
      </c>
      <c r="D212" s="38" t="n">
        <v>-5.44</v>
      </c>
      <c r="E212" s="166" t="n">
        <f aca="false">IF(C212=0,"",D212/C212)</f>
        <v>-0.194285714285714</v>
      </c>
      <c r="F212" s="36" t="n">
        <v>291.02</v>
      </c>
      <c r="G212" s="165" t="n">
        <v>2187.81</v>
      </c>
    </row>
    <row r="213" customFormat="false" ht="15" hidden="false" customHeight="true" outlineLevel="0" collapsed="false">
      <c r="A213" s="60" t="n">
        <v>45830</v>
      </c>
      <c r="C213" s="165" t="n">
        <v>32</v>
      </c>
      <c r="D213" s="36" t="n">
        <v>16.11</v>
      </c>
      <c r="E213" s="166" t="n">
        <f aca="false">IF(C213=0,"",D213/C213)</f>
        <v>0.5034375</v>
      </c>
      <c r="F213" s="36" t="n">
        <v>307.13</v>
      </c>
      <c r="G213" s="165" t="n">
        <v>2203.92</v>
      </c>
    </row>
    <row r="214" customFormat="false" ht="15" hidden="false" customHeight="true" outlineLevel="0" collapsed="false">
      <c r="A214" s="60" t="n">
        <v>45837</v>
      </c>
      <c r="C214" s="165" t="n">
        <v>43</v>
      </c>
      <c r="D214" s="36" t="n">
        <v>1.27</v>
      </c>
      <c r="E214" s="166" t="n">
        <f aca="false">IF(C214=0,"",D214/C214)</f>
        <v>0.0295348837209302</v>
      </c>
      <c r="F214" s="36" t="n">
        <v>308.4</v>
      </c>
      <c r="G214" s="165" t="n">
        <v>2205.19</v>
      </c>
    </row>
    <row r="215" customFormat="false" ht="15" hidden="false" customHeight="true" outlineLevel="0" collapsed="false">
      <c r="A215" s="63" t="s">
        <v>1762</v>
      </c>
      <c r="B215" s="66"/>
      <c r="C215" s="167" t="n">
        <f aca="false">SUM(C205:C214)</f>
        <v>287</v>
      </c>
      <c r="D215" s="148" t="n">
        <f aca="false">SUM(D205:D214)</f>
        <v>31.65</v>
      </c>
      <c r="E215" s="168" t="n">
        <f aca="false">IF(C215=0,"",D215/C215)</f>
        <v>0.110278745644599</v>
      </c>
      <c r="F215" s="148" t="n">
        <v>308.4</v>
      </c>
      <c r="G215" s="167" t="n">
        <v>2205.19</v>
      </c>
    </row>
    <row r="216" customFormat="false" ht="15" hidden="false" customHeight="true" outlineLevel="0" collapsed="false">
      <c r="A216" s="60" t="n">
        <v>45843</v>
      </c>
      <c r="C216" s="165" t="n">
        <v>16</v>
      </c>
      <c r="D216" s="38" t="n">
        <v>-3.97</v>
      </c>
      <c r="E216" s="166" t="n">
        <f aca="false">IF(C216=0,"",D216/C216)</f>
        <v>-0.248125</v>
      </c>
      <c r="F216" s="36" t="n">
        <v>304.43</v>
      </c>
      <c r="G216" s="165" t="n">
        <v>2201.22</v>
      </c>
    </row>
    <row r="217" customFormat="false" ht="15" hidden="false" customHeight="true" outlineLevel="0" collapsed="false">
      <c r="A217" s="60" t="n">
        <v>45844</v>
      </c>
      <c r="C217" s="165" t="n">
        <v>34</v>
      </c>
      <c r="D217" s="36" t="n">
        <v>13.4</v>
      </c>
      <c r="E217" s="166" t="n">
        <f aca="false">IF(C217=0,"",D217/C217)</f>
        <v>0.394117647058824</v>
      </c>
      <c r="F217" s="36" t="n">
        <v>317.83</v>
      </c>
      <c r="G217" s="165" t="n">
        <v>2214.62</v>
      </c>
    </row>
    <row r="218" customFormat="false" ht="15" hidden="false" customHeight="true" outlineLevel="0" collapsed="false">
      <c r="A218" s="60" t="n">
        <v>45851</v>
      </c>
      <c r="C218" s="165" t="n">
        <v>26</v>
      </c>
      <c r="D218" s="36" t="n">
        <v>23.66</v>
      </c>
      <c r="E218" s="166" t="n">
        <f aca="false">IF(C218=0,"",D218/C218)</f>
        <v>0.91</v>
      </c>
      <c r="F218" s="36" t="n">
        <v>341.49</v>
      </c>
      <c r="G218" s="165" t="n">
        <v>2238.28</v>
      </c>
    </row>
    <row r="219" customFormat="false" ht="15" hidden="false" customHeight="true" outlineLevel="0" collapsed="false">
      <c r="A219" s="63" t="s">
        <v>1763</v>
      </c>
      <c r="B219" s="66"/>
      <c r="C219" s="167" t="n">
        <f aca="false">SUM(C216:C218)</f>
        <v>76</v>
      </c>
      <c r="D219" s="148" t="n">
        <f aca="false">SUM(D216:D218)</f>
        <v>33.09</v>
      </c>
      <c r="E219" s="168" t="n">
        <f aca="false">IF(C219=0,"",D219/C219)</f>
        <v>0.435394736842105</v>
      </c>
      <c r="F219" s="148" t="n">
        <v>341.49</v>
      </c>
      <c r="G219" s="167" t="n">
        <v>2238.28</v>
      </c>
    </row>
    <row r="220" customFormat="false" ht="15" hidden="false" customHeight="true" outlineLevel="0" collapsed="false">
      <c r="A220" s="63" t="s">
        <v>1386</v>
      </c>
      <c r="B220" s="66"/>
      <c r="C220" s="167" t="n">
        <f aca="false">C4+C20+C49+C77+C109+C131+C161+C188+C204+C215+C219</f>
        <v>6738.75</v>
      </c>
      <c r="D220" s="148" t="n">
        <f aca="false">D4+D20+D49+D77+D109+D131+D161+D188+D204+D215+D219</f>
        <v>341.49</v>
      </c>
      <c r="E220" s="168" t="n">
        <f aca="false">IF(C220=0,"",D220/C220)</f>
        <v>0.050675570395103</v>
      </c>
      <c r="F220" s="148" t="n">
        <v>341.49</v>
      </c>
      <c r="G220" s="167" t="n">
        <v>2238.28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8"/>
    <col collapsed="false" customWidth="true" hidden="false" outlineLevel="0" max="3" min="3" style="1" width="12"/>
    <col collapsed="false" customWidth="true" hidden="false" outlineLevel="0" max="4" min="4" style="1" width="16"/>
    <col collapsed="false" customWidth="true" hidden="false" outlineLevel="0" max="5" min="5" style="1" width="11"/>
    <col collapsed="false" customWidth="true" hidden="false" outlineLevel="0" max="6" min="6" style="1" width="9"/>
    <col collapsed="false" customWidth="true" hidden="false" outlineLevel="0" max="7" min="7" style="1" width="13"/>
  </cols>
  <sheetData>
    <row r="1" customFormat="false" ht="18" hidden="false" customHeight="true" outlineLevel="0" collapsed="false">
      <c r="A1" s="163" t="s">
        <v>1752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1157</v>
      </c>
      <c r="B2" s="164" t="s">
        <v>1241</v>
      </c>
      <c r="C2" s="164" t="s">
        <v>1227</v>
      </c>
      <c r="D2" s="164" t="s">
        <v>1764</v>
      </c>
      <c r="E2" s="164" t="s">
        <v>1578</v>
      </c>
      <c r="F2" s="164" t="s">
        <v>1129</v>
      </c>
      <c r="G2" s="164" t="s">
        <v>1579</v>
      </c>
    </row>
    <row r="3" customFormat="false" ht="15" hidden="false" customHeight="true" outlineLevel="0" collapsed="false">
      <c r="A3" s="1" t="s">
        <v>1765</v>
      </c>
      <c r="B3" s="1" t="n">
        <v>1</v>
      </c>
      <c r="C3" s="165" t="n">
        <v>47</v>
      </c>
      <c r="D3" s="169" t="s">
        <v>1766</v>
      </c>
      <c r="E3" s="36" t="n">
        <v>84.64</v>
      </c>
      <c r="F3" s="166" t="n">
        <f aca="false">IF(C3=0,"",E3/C3)</f>
        <v>1.80085106382979</v>
      </c>
      <c r="G3" s="165" t="n">
        <v>1981.43</v>
      </c>
    </row>
    <row r="4" customFormat="false" ht="15" hidden="false" customHeight="true" outlineLevel="0" collapsed="false">
      <c r="A4" s="1" t="s">
        <v>1767</v>
      </c>
      <c r="B4" s="1" t="n">
        <v>15</v>
      </c>
      <c r="C4" s="165" t="n">
        <v>362</v>
      </c>
      <c r="D4" s="169" t="s">
        <v>1768</v>
      </c>
      <c r="E4" s="38" t="n">
        <v>-65.37</v>
      </c>
      <c r="F4" s="166" t="n">
        <f aca="false">IF(C4=0,"",E4/C4)</f>
        <v>-0.180580110497238</v>
      </c>
      <c r="G4" s="165" t="n">
        <v>1916.06</v>
      </c>
    </row>
    <row r="5" customFormat="false" ht="15" hidden="false" customHeight="true" outlineLevel="0" collapsed="false">
      <c r="A5" s="1" t="s">
        <v>1769</v>
      </c>
      <c r="B5" s="1" t="n">
        <v>28</v>
      </c>
      <c r="C5" s="165" t="n">
        <v>999.5</v>
      </c>
      <c r="D5" s="169" t="s">
        <v>1770</v>
      </c>
      <c r="E5" s="36" t="n">
        <v>86.07</v>
      </c>
      <c r="F5" s="166" t="n">
        <f aca="false">IF(C5=0,"",E5/C5)</f>
        <v>0.0861130565282641</v>
      </c>
      <c r="G5" s="165" t="n">
        <v>2002.13</v>
      </c>
    </row>
    <row r="6" customFormat="false" ht="15" hidden="false" customHeight="true" outlineLevel="0" collapsed="false">
      <c r="A6" s="1" t="s">
        <v>1771</v>
      </c>
      <c r="B6" s="1" t="n">
        <v>27</v>
      </c>
      <c r="C6" s="165" t="n">
        <v>704</v>
      </c>
      <c r="D6" s="169" t="s">
        <v>1772</v>
      </c>
      <c r="E6" s="36" t="n">
        <v>80.69</v>
      </c>
      <c r="F6" s="166" t="n">
        <f aca="false">IF(C6=0,"",E6/C6)</f>
        <v>0.114616477272727</v>
      </c>
      <c r="G6" s="165" t="n">
        <v>2082.82</v>
      </c>
    </row>
    <row r="7" customFormat="false" ht="15" hidden="false" customHeight="true" outlineLevel="0" collapsed="false">
      <c r="A7" s="1" t="s">
        <v>1773</v>
      </c>
      <c r="B7" s="1" t="n">
        <v>31</v>
      </c>
      <c r="C7" s="165" t="n">
        <v>1078</v>
      </c>
      <c r="D7" s="169" t="s">
        <v>1774</v>
      </c>
      <c r="E7" s="36" t="n">
        <v>232.74</v>
      </c>
      <c r="F7" s="166" t="n">
        <f aca="false">IF(C7=0,"",E7/C7)</f>
        <v>0.215899814471243</v>
      </c>
      <c r="G7" s="165" t="n">
        <v>2315.56</v>
      </c>
    </row>
    <row r="8" customFormat="false" ht="15" hidden="false" customHeight="true" outlineLevel="0" collapsed="false">
      <c r="A8" s="1" t="s">
        <v>1775</v>
      </c>
      <c r="B8" s="1" t="n">
        <v>21</v>
      </c>
      <c r="C8" s="165" t="n">
        <v>769.5</v>
      </c>
      <c r="D8" s="169" t="s">
        <v>1776</v>
      </c>
      <c r="E8" s="38" t="n">
        <v>-123.82</v>
      </c>
      <c r="F8" s="166" t="n">
        <f aca="false">IF(C8=0,"",E8/C8)</f>
        <v>-0.160909681611436</v>
      </c>
      <c r="G8" s="165" t="n">
        <v>2191.74</v>
      </c>
    </row>
    <row r="9" customFormat="false" ht="15" hidden="false" customHeight="true" outlineLevel="0" collapsed="false">
      <c r="A9" s="1" t="s">
        <v>1777</v>
      </c>
      <c r="B9" s="1" t="n">
        <v>29</v>
      </c>
      <c r="C9" s="165" t="n">
        <v>1236</v>
      </c>
      <c r="D9" s="169" t="s">
        <v>1778</v>
      </c>
      <c r="E9" s="36" t="n">
        <v>22.56</v>
      </c>
      <c r="F9" s="166" t="n">
        <f aca="false">IF(C9=0,"",E9/C9)</f>
        <v>0.018252427184466</v>
      </c>
      <c r="G9" s="165" t="n">
        <v>2214.3</v>
      </c>
    </row>
    <row r="10" customFormat="false" ht="15" hidden="false" customHeight="true" outlineLevel="0" collapsed="false">
      <c r="A10" s="1" t="s">
        <v>1779</v>
      </c>
      <c r="B10" s="1" t="n">
        <v>26</v>
      </c>
      <c r="C10" s="165" t="n">
        <v>770.25</v>
      </c>
      <c r="D10" s="169" t="s">
        <v>1780</v>
      </c>
      <c r="E10" s="38" t="n">
        <v>-113.03</v>
      </c>
      <c r="F10" s="166" t="n">
        <f aca="false">IF(C10=0,"",E10/C10)</f>
        <v>-0.146744563453424</v>
      </c>
      <c r="G10" s="165" t="n">
        <v>2101.27</v>
      </c>
    </row>
    <row r="11" customFormat="false" ht="15" hidden="false" customHeight="true" outlineLevel="0" collapsed="false">
      <c r="A11" s="1" t="s">
        <v>1781</v>
      </c>
      <c r="B11" s="1" t="n">
        <v>15</v>
      </c>
      <c r="C11" s="165" t="n">
        <v>409.5</v>
      </c>
      <c r="D11" s="169" t="s">
        <v>1782</v>
      </c>
      <c r="E11" s="36" t="n">
        <v>72.27</v>
      </c>
      <c r="F11" s="166" t="n">
        <f aca="false">IF(C11=0,"",E11/C11)</f>
        <v>0.176483516483516</v>
      </c>
      <c r="G11" s="165" t="n">
        <v>2173.54</v>
      </c>
    </row>
    <row r="12" customFormat="false" ht="15" hidden="false" customHeight="true" outlineLevel="0" collapsed="false">
      <c r="A12" s="1" t="s">
        <v>1783</v>
      </c>
      <c r="B12" s="1" t="n">
        <v>10</v>
      </c>
      <c r="C12" s="165" t="n">
        <v>287</v>
      </c>
      <c r="D12" s="169" t="s">
        <v>1784</v>
      </c>
      <c r="E12" s="36" t="n">
        <v>31.65</v>
      </c>
      <c r="F12" s="166" t="n">
        <f aca="false">IF(C12=0,"",E12/C12)</f>
        <v>0.110278745644599</v>
      </c>
      <c r="G12" s="165" t="n">
        <v>2205.19</v>
      </c>
    </row>
    <row r="13" customFormat="false" ht="15" hidden="false" customHeight="true" outlineLevel="0" collapsed="false">
      <c r="A13" s="1" t="s">
        <v>1785</v>
      </c>
      <c r="B13" s="1" t="n">
        <v>3</v>
      </c>
      <c r="C13" s="165" t="n">
        <v>76</v>
      </c>
      <c r="D13" s="169" t="s">
        <v>1786</v>
      </c>
      <c r="E13" s="36" t="n">
        <v>33.09</v>
      </c>
      <c r="F13" s="166" t="n">
        <f aca="false">IF(C13=0,"",E13/C13)</f>
        <v>0.435394736842105</v>
      </c>
      <c r="G13" s="165" t="n">
        <v>2238.28</v>
      </c>
    </row>
    <row r="14" customFormat="false" ht="15" hidden="false" customHeight="true" outlineLevel="0" collapsed="false">
      <c r="A14" s="63" t="s">
        <v>1386</v>
      </c>
      <c r="B14" s="63" t="n">
        <f aca="false">B3+B4+B5+B6+B7+B8+B9+B10+B11+B12+B13</f>
        <v>206</v>
      </c>
      <c r="C14" s="167" t="n">
        <f aca="false">C3+C4+C5+C6+C7+C8+C9+C10+C11+C12+C13</f>
        <v>6738.75</v>
      </c>
      <c r="D14" s="66"/>
      <c r="E14" s="148" t="n">
        <f aca="false">E3+E4+E5+E6+E7+E8+E9+E10+E11+E12+E13</f>
        <v>341.49</v>
      </c>
      <c r="F14" s="168" t="n">
        <f aca="false">IF(C14=0,"",E14/C14)</f>
        <v>0.050675570395103</v>
      </c>
      <c r="G14" s="167" t="n">
        <v>2238.28</v>
      </c>
    </row>
    <row r="16" customFormat="false" ht="15" hidden="false" customHeight="true" outlineLevel="0" collapsed="false">
      <c r="A16" s="170" t="s">
        <v>1588</v>
      </c>
      <c r="B16" s="170" t="s">
        <v>1589</v>
      </c>
    </row>
    <row r="17" customFormat="false" ht="15" hidden="false" customHeight="true" outlineLevel="0" collapsed="false">
      <c r="A17" s="1" t="s">
        <v>1590</v>
      </c>
      <c r="B17" s="1" t="s">
        <v>1787</v>
      </c>
    </row>
    <row r="18" customFormat="false" ht="15" hidden="false" customHeight="true" outlineLevel="0" collapsed="false">
      <c r="A18" s="1" t="s">
        <v>1592</v>
      </c>
      <c r="B18" s="1" t="n">
        <v>1896.79</v>
      </c>
    </row>
    <row r="19" customFormat="false" ht="15" hidden="false" customHeight="true" outlineLevel="0" collapsed="false">
      <c r="A19" s="1" t="s">
        <v>1593</v>
      </c>
      <c r="B19" s="1" t="n">
        <v>2238.28</v>
      </c>
    </row>
    <row r="20" customFormat="false" ht="15" hidden="false" customHeight="true" outlineLevel="0" collapsed="false">
      <c r="A20" s="1" t="s">
        <v>1594</v>
      </c>
      <c r="B20" s="1" t="n">
        <v>341.49</v>
      </c>
    </row>
    <row r="21" customFormat="false" ht="15" hidden="false" customHeight="true" outlineLevel="0" collapsed="false">
      <c r="A21" s="1" t="s">
        <v>1281</v>
      </c>
      <c r="B21" s="1" t="s">
        <v>1788</v>
      </c>
    </row>
    <row r="22" customFormat="false" ht="15" hidden="false" customHeight="true" outlineLevel="0" collapsed="false">
      <c r="A22" s="1" t="s">
        <v>1284</v>
      </c>
      <c r="B22" s="1" t="s">
        <v>1789</v>
      </c>
    </row>
    <row r="23" customFormat="false" ht="15" hidden="false" customHeight="true" outlineLevel="0" collapsed="false">
      <c r="A23" s="1" t="s">
        <v>1139</v>
      </c>
      <c r="B23" s="1" t="s">
        <v>1790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7"/>
    <col collapsed="false" customWidth="true" hidden="false" outlineLevel="0" max="3" min="3" style="1" width="11"/>
    <col collapsed="false" customWidth="true" hidden="false" outlineLevel="0" max="4" min="4" style="1" width="12"/>
    <col collapsed="false" customWidth="true" hidden="false" outlineLevel="0" max="5" min="5" style="1" width="9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18" hidden="false" customHeight="true" outlineLevel="0" collapsed="false">
      <c r="A1" s="163" t="s">
        <v>1791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</v>
      </c>
      <c r="B2" s="164" t="s">
        <v>1224</v>
      </c>
      <c r="C2" s="164" t="s">
        <v>1227</v>
      </c>
      <c r="D2" s="164" t="s">
        <v>1569</v>
      </c>
      <c r="E2" s="164" t="s">
        <v>1129</v>
      </c>
      <c r="F2" s="164" t="s">
        <v>1570</v>
      </c>
      <c r="G2" s="164" t="s">
        <v>1571</v>
      </c>
    </row>
    <row r="3" customFormat="false" ht="15" hidden="false" customHeight="true" outlineLevel="0" collapsed="false">
      <c r="A3" s="60" t="n">
        <v>45912</v>
      </c>
      <c r="C3" s="165" t="n">
        <v>57</v>
      </c>
      <c r="D3" s="36" t="n">
        <v>49.69</v>
      </c>
      <c r="E3" s="166" t="n">
        <f aca="false">IF(C3=0,"",D3/C3)</f>
        <v>0.871754385964912</v>
      </c>
      <c r="F3" s="36" t="n">
        <v>49.69</v>
      </c>
      <c r="G3" s="165" t="n">
        <v>2287.97</v>
      </c>
    </row>
    <row r="4" customFormat="false" ht="15" hidden="false" customHeight="true" outlineLevel="0" collapsed="false">
      <c r="A4" s="60" t="n">
        <v>45918</v>
      </c>
      <c r="C4" s="165" t="n">
        <v>8</v>
      </c>
      <c r="D4" s="38" t="n">
        <v>-1.85</v>
      </c>
      <c r="E4" s="166" t="n">
        <f aca="false">IF(C4=0,"",D4/C4)</f>
        <v>-0.23125</v>
      </c>
      <c r="F4" s="36" t="n">
        <v>47.84</v>
      </c>
      <c r="G4" s="165" t="n">
        <v>2286.12</v>
      </c>
    </row>
    <row r="5" customFormat="false" ht="15" hidden="false" customHeight="true" outlineLevel="0" collapsed="false">
      <c r="A5" s="60" t="n">
        <v>45920</v>
      </c>
      <c r="C5" s="165" t="n">
        <v>3</v>
      </c>
      <c r="D5" s="38" t="n">
        <v>-3</v>
      </c>
      <c r="E5" s="166" t="n">
        <f aca="false">IF(C5=0,"",D5/C5)</f>
        <v>-1</v>
      </c>
      <c r="F5" s="36" t="n">
        <v>44.84</v>
      </c>
      <c r="G5" s="165" t="n">
        <v>2283.12</v>
      </c>
    </row>
    <row r="6" customFormat="false" ht="15" hidden="false" customHeight="true" outlineLevel="0" collapsed="false">
      <c r="A6" s="63" t="s">
        <v>1792</v>
      </c>
      <c r="B6" s="66"/>
      <c r="C6" s="167" t="n">
        <f aca="false">SUM(C3:C5)</f>
        <v>68</v>
      </c>
      <c r="D6" s="148" t="n">
        <f aca="false">SUM(D3:D5)</f>
        <v>44.84</v>
      </c>
      <c r="E6" s="168" t="n">
        <f aca="false">IF(C6=0,"",D6/C6)</f>
        <v>0.659411764705882</v>
      </c>
      <c r="F6" s="148" t="n">
        <v>44.84</v>
      </c>
      <c r="G6" s="167" t="n">
        <v>2283.12</v>
      </c>
    </row>
    <row r="7" customFormat="false" ht="15" hidden="false" customHeight="true" outlineLevel="0" collapsed="false">
      <c r="A7" s="60" t="n">
        <v>45952</v>
      </c>
      <c r="C7" s="165" t="n">
        <v>7</v>
      </c>
      <c r="D7" s="36" t="n">
        <v>4.7</v>
      </c>
      <c r="E7" s="166" t="n">
        <f aca="false">IF(C7=0,"",D7/C7)</f>
        <v>0.671428571428572</v>
      </c>
      <c r="F7" s="36" t="n">
        <v>49.54</v>
      </c>
      <c r="G7" s="165" t="n">
        <v>2287.82</v>
      </c>
    </row>
    <row r="8" customFormat="false" ht="15" hidden="false" customHeight="true" outlineLevel="0" collapsed="false">
      <c r="A8" s="60" t="n">
        <v>45953</v>
      </c>
      <c r="C8" s="165" t="n">
        <v>51.5</v>
      </c>
      <c r="D8" s="38" t="n">
        <v>-24.8</v>
      </c>
      <c r="E8" s="166" t="n">
        <f aca="false">IF(C8=0,"",D8/C8)</f>
        <v>-0.481553398058252</v>
      </c>
      <c r="F8" s="36" t="n">
        <v>24.74</v>
      </c>
      <c r="G8" s="165" t="n">
        <v>2263.02</v>
      </c>
    </row>
    <row r="9" customFormat="false" ht="15" hidden="false" customHeight="true" outlineLevel="0" collapsed="false">
      <c r="A9" s="60" t="n">
        <v>45954</v>
      </c>
      <c r="C9" s="165" t="n">
        <v>6.5</v>
      </c>
      <c r="D9" s="36" t="n">
        <v>14.5</v>
      </c>
      <c r="E9" s="166" t="n">
        <f aca="false">IF(C9=0,"",D9/C9)</f>
        <v>2.23076923076923</v>
      </c>
      <c r="F9" s="36" t="n">
        <v>39.24</v>
      </c>
      <c r="G9" s="165" t="n">
        <v>2277.52</v>
      </c>
    </row>
    <row r="10" customFormat="false" ht="15" hidden="false" customHeight="true" outlineLevel="0" collapsed="false">
      <c r="A10" s="60" t="n">
        <v>45955</v>
      </c>
      <c r="C10" s="165" t="n">
        <v>35</v>
      </c>
      <c r="D10" s="38" t="n">
        <v>-2</v>
      </c>
      <c r="E10" s="166" t="n">
        <f aca="false">IF(C10=0,"",D10/C10)</f>
        <v>-0.0571428571428571</v>
      </c>
      <c r="F10" s="36" t="n">
        <v>37.24</v>
      </c>
      <c r="G10" s="165" t="n">
        <v>2275.52</v>
      </c>
    </row>
    <row r="11" customFormat="false" ht="15" hidden="false" customHeight="true" outlineLevel="0" collapsed="false">
      <c r="A11" s="60" t="n">
        <v>45956</v>
      </c>
      <c r="C11" s="165" t="n">
        <v>14</v>
      </c>
      <c r="D11" s="36" t="n">
        <v>39.05</v>
      </c>
      <c r="E11" s="166" t="n">
        <f aca="false">IF(C11=0,"",D11/C11)</f>
        <v>2.78928571428571</v>
      </c>
      <c r="F11" s="36" t="n">
        <v>76.29</v>
      </c>
      <c r="G11" s="165" t="n">
        <v>2314.57</v>
      </c>
    </row>
    <row r="12" customFormat="false" ht="15" hidden="false" customHeight="true" outlineLevel="0" collapsed="false">
      <c r="A12" s="60" t="n">
        <v>45957</v>
      </c>
      <c r="C12" s="165" t="n">
        <v>31</v>
      </c>
      <c r="D12" s="36" t="n">
        <v>62.5</v>
      </c>
      <c r="E12" s="166" t="n">
        <f aca="false">IF(C12=0,"",D12/C12)</f>
        <v>2.01612903225806</v>
      </c>
      <c r="F12" s="36" t="n">
        <v>138.79</v>
      </c>
      <c r="G12" s="165" t="n">
        <v>2377.07</v>
      </c>
    </row>
    <row r="13" customFormat="false" ht="15" hidden="false" customHeight="true" outlineLevel="0" collapsed="false">
      <c r="A13" s="60" t="n">
        <v>45958</v>
      </c>
      <c r="C13" s="165" t="n">
        <v>39</v>
      </c>
      <c r="D13" s="38" t="n">
        <v>-13.5</v>
      </c>
      <c r="E13" s="166" t="n">
        <f aca="false">IF(C13=0,"",D13/C13)</f>
        <v>-0.346153846153846</v>
      </c>
      <c r="F13" s="36" t="n">
        <v>125.29</v>
      </c>
      <c r="G13" s="165" t="n">
        <v>2363.57</v>
      </c>
    </row>
    <row r="14" customFormat="false" ht="15" hidden="false" customHeight="true" outlineLevel="0" collapsed="false">
      <c r="A14" s="60" t="n">
        <v>45959</v>
      </c>
      <c r="C14" s="165" t="n">
        <v>17.5</v>
      </c>
      <c r="D14" s="38" t="n">
        <v>-17.5</v>
      </c>
      <c r="E14" s="166" t="n">
        <f aca="false">IF(C14=0,"",D14/C14)</f>
        <v>-1</v>
      </c>
      <c r="F14" s="36" t="n">
        <v>107.79</v>
      </c>
      <c r="G14" s="165" t="n">
        <v>2346.07</v>
      </c>
    </row>
    <row r="15" customFormat="false" ht="15" hidden="false" customHeight="true" outlineLevel="0" collapsed="false">
      <c r="A15" s="60" t="n">
        <v>45960</v>
      </c>
      <c r="C15" s="165" t="n">
        <v>36.5</v>
      </c>
      <c r="D15" s="36" t="n">
        <v>29.05</v>
      </c>
      <c r="E15" s="166" t="n">
        <f aca="false">IF(C15=0,"",D15/C15)</f>
        <v>0.795890410958904</v>
      </c>
      <c r="F15" s="36" t="n">
        <v>136.84</v>
      </c>
      <c r="G15" s="165" t="n">
        <v>2375.12</v>
      </c>
    </row>
    <row r="16" customFormat="false" ht="15" hidden="false" customHeight="true" outlineLevel="0" collapsed="false">
      <c r="A16" s="60" t="n">
        <v>45961</v>
      </c>
      <c r="C16" s="165" t="n">
        <v>15.5</v>
      </c>
      <c r="D16" s="38" t="n">
        <v>-1.1</v>
      </c>
      <c r="E16" s="166" t="n">
        <f aca="false">IF(C16=0,"",D16/C16)</f>
        <v>-0.0709677419354839</v>
      </c>
      <c r="F16" s="36" t="n">
        <v>135.74</v>
      </c>
      <c r="G16" s="165" t="n">
        <v>2374.02</v>
      </c>
    </row>
    <row r="17" customFormat="false" ht="15" hidden="false" customHeight="true" outlineLevel="0" collapsed="false">
      <c r="A17" s="63" t="s">
        <v>1793</v>
      </c>
      <c r="B17" s="66"/>
      <c r="C17" s="167" t="n">
        <f aca="false">SUM(C7:C16)</f>
        <v>253.5</v>
      </c>
      <c r="D17" s="148" t="n">
        <f aca="false">SUM(D7:D16)</f>
        <v>90.9</v>
      </c>
      <c r="E17" s="168" t="n">
        <f aca="false">IF(C17=0,"",D17/C17)</f>
        <v>0.358579881656805</v>
      </c>
      <c r="F17" s="148" t="n">
        <v>135.74</v>
      </c>
      <c r="G17" s="167" t="n">
        <v>2374.02</v>
      </c>
    </row>
    <row r="18" customFormat="false" ht="15" hidden="false" customHeight="true" outlineLevel="0" collapsed="false">
      <c r="A18" s="60" t="n">
        <v>45962</v>
      </c>
      <c r="C18" s="165" t="n">
        <v>27.5</v>
      </c>
      <c r="D18" s="36" t="n">
        <v>58.22</v>
      </c>
      <c r="E18" s="166" t="n">
        <f aca="false">IF(C18=0,"",D18/C18)</f>
        <v>2.11709090909091</v>
      </c>
      <c r="F18" s="36" t="n">
        <v>193.96</v>
      </c>
      <c r="G18" s="165" t="n">
        <v>2432.24</v>
      </c>
    </row>
    <row r="19" customFormat="false" ht="15" hidden="false" customHeight="true" outlineLevel="0" collapsed="false">
      <c r="A19" s="60" t="n">
        <v>45963</v>
      </c>
      <c r="C19" s="165" t="n">
        <v>23</v>
      </c>
      <c r="D19" s="38" t="n">
        <v>-7.8</v>
      </c>
      <c r="E19" s="166" t="n">
        <f aca="false">IF(C19=0,"",D19/C19)</f>
        <v>-0.339130434782609</v>
      </c>
      <c r="F19" s="36" t="n">
        <v>186.16</v>
      </c>
      <c r="G19" s="165" t="n">
        <v>2424.44</v>
      </c>
    </row>
    <row r="20" customFormat="false" ht="15" hidden="false" customHeight="true" outlineLevel="0" collapsed="false">
      <c r="A20" s="60" t="n">
        <v>45964</v>
      </c>
      <c r="C20" s="165" t="n">
        <v>27</v>
      </c>
      <c r="D20" s="38" t="n">
        <v>-10.5</v>
      </c>
      <c r="E20" s="166" t="n">
        <f aca="false">IF(C20=0,"",D20/C20)</f>
        <v>-0.388888888888889</v>
      </c>
      <c r="F20" s="36" t="n">
        <v>175.66</v>
      </c>
      <c r="G20" s="165" t="n">
        <v>2413.94</v>
      </c>
    </row>
    <row r="21" customFormat="false" ht="15" hidden="false" customHeight="true" outlineLevel="0" collapsed="false">
      <c r="A21" s="60" t="n">
        <v>45965</v>
      </c>
      <c r="C21" s="165" t="n">
        <v>29.5</v>
      </c>
      <c r="D21" s="36" t="n">
        <v>16.2</v>
      </c>
      <c r="E21" s="166" t="n">
        <f aca="false">IF(C21=0,"",D21/C21)</f>
        <v>0.549152542372881</v>
      </c>
      <c r="F21" s="36" t="n">
        <v>191.86</v>
      </c>
      <c r="G21" s="165" t="n">
        <v>2430.14</v>
      </c>
    </row>
    <row r="22" customFormat="false" ht="15" hidden="false" customHeight="true" outlineLevel="0" collapsed="false">
      <c r="A22" s="60" t="n">
        <v>45966</v>
      </c>
      <c r="C22" s="165" t="n">
        <v>23</v>
      </c>
      <c r="D22" s="36" t="n">
        <v>1</v>
      </c>
      <c r="E22" s="166" t="n">
        <f aca="false">IF(C22=0,"",D22/C22)</f>
        <v>0.0434782608695652</v>
      </c>
      <c r="F22" s="36" t="n">
        <v>192.86</v>
      </c>
      <c r="G22" s="165" t="n">
        <v>2431.14</v>
      </c>
    </row>
    <row r="23" customFormat="false" ht="15" hidden="false" customHeight="true" outlineLevel="0" collapsed="false">
      <c r="A23" s="60" t="n">
        <v>45967</v>
      </c>
      <c r="C23" s="165" t="n">
        <v>34.5</v>
      </c>
      <c r="D23" s="36" t="n">
        <v>28.4</v>
      </c>
      <c r="E23" s="166" t="n">
        <f aca="false">IF(C23=0,"",D23/C23)</f>
        <v>0.823188405797101</v>
      </c>
      <c r="F23" s="36" t="n">
        <v>221.26</v>
      </c>
      <c r="G23" s="165" t="n">
        <v>2459.54</v>
      </c>
    </row>
    <row r="24" customFormat="false" ht="15" hidden="false" customHeight="true" outlineLevel="0" collapsed="false">
      <c r="A24" s="60" t="n">
        <v>45968</v>
      </c>
      <c r="C24" s="165" t="n">
        <v>9.5</v>
      </c>
      <c r="D24" s="36" t="n">
        <v>17.88</v>
      </c>
      <c r="E24" s="166" t="n">
        <f aca="false">IF(C24=0,"",D24/C24)</f>
        <v>1.88210526315789</v>
      </c>
      <c r="F24" s="36" t="n">
        <v>239.14</v>
      </c>
      <c r="G24" s="165" t="n">
        <v>2477.42</v>
      </c>
    </row>
    <row r="25" customFormat="false" ht="15" hidden="false" customHeight="true" outlineLevel="0" collapsed="false">
      <c r="A25" s="60" t="n">
        <v>45969</v>
      </c>
      <c r="C25" s="165" t="n">
        <v>42.5</v>
      </c>
      <c r="D25" s="38" t="n">
        <v>-18.5</v>
      </c>
      <c r="E25" s="166" t="n">
        <f aca="false">IF(C25=0,"",D25/C25)</f>
        <v>-0.435294117647059</v>
      </c>
      <c r="F25" s="36" t="n">
        <v>220.64</v>
      </c>
      <c r="G25" s="165" t="n">
        <v>2458.92</v>
      </c>
    </row>
    <row r="26" customFormat="false" ht="15" hidden="false" customHeight="true" outlineLevel="0" collapsed="false">
      <c r="A26" s="60" t="n">
        <v>45970</v>
      </c>
      <c r="C26" s="165" t="n">
        <v>28</v>
      </c>
      <c r="D26" s="38" t="n">
        <v>-28</v>
      </c>
      <c r="E26" s="166" t="n">
        <f aca="false">IF(C26=0,"",D26/C26)</f>
        <v>-1</v>
      </c>
      <c r="F26" s="36" t="n">
        <v>192.64</v>
      </c>
      <c r="G26" s="165" t="n">
        <v>2430.92</v>
      </c>
    </row>
    <row r="27" customFormat="false" ht="15" hidden="false" customHeight="true" outlineLevel="0" collapsed="false">
      <c r="A27" s="60" t="n">
        <v>45971</v>
      </c>
      <c r="C27" s="165" t="n">
        <v>26</v>
      </c>
      <c r="D27" s="38" t="n">
        <v>-0.2</v>
      </c>
      <c r="E27" s="166" t="n">
        <f aca="false">IF(C27=0,"",D27/C27)</f>
        <v>-0.00769230769230769</v>
      </c>
      <c r="F27" s="36" t="n">
        <v>192.44</v>
      </c>
      <c r="G27" s="165" t="n">
        <v>2430.72</v>
      </c>
    </row>
    <row r="28" customFormat="false" ht="15" hidden="false" customHeight="true" outlineLevel="0" collapsed="false">
      <c r="A28" s="60" t="n">
        <v>45972</v>
      </c>
      <c r="C28" s="165" t="n">
        <v>31</v>
      </c>
      <c r="D28" s="36" t="n">
        <v>23.15</v>
      </c>
      <c r="E28" s="166" t="n">
        <f aca="false">IF(C28=0,"",D28/C28)</f>
        <v>0.746774193548387</v>
      </c>
      <c r="F28" s="36" t="n">
        <v>215.59</v>
      </c>
      <c r="G28" s="165" t="n">
        <v>2453.87</v>
      </c>
    </row>
    <row r="29" customFormat="false" ht="15" hidden="false" customHeight="true" outlineLevel="0" collapsed="false">
      <c r="A29" s="60" t="n">
        <v>45973</v>
      </c>
      <c r="C29" s="165" t="n">
        <v>21</v>
      </c>
      <c r="D29" s="38" t="n">
        <v>-8.7</v>
      </c>
      <c r="E29" s="166" t="n">
        <f aca="false">IF(C29=0,"",D29/C29)</f>
        <v>-0.414285714285714</v>
      </c>
      <c r="F29" s="36" t="n">
        <v>206.89</v>
      </c>
      <c r="G29" s="165" t="n">
        <v>2445.17</v>
      </c>
    </row>
    <row r="30" customFormat="false" ht="15" hidden="false" customHeight="true" outlineLevel="0" collapsed="false">
      <c r="A30" s="60" t="n">
        <v>45974</v>
      </c>
      <c r="C30" s="165" t="n">
        <v>38</v>
      </c>
      <c r="D30" s="36" t="n">
        <v>10.6</v>
      </c>
      <c r="E30" s="166" t="n">
        <f aca="false">IF(C30=0,"",D30/C30)</f>
        <v>0.278947368421053</v>
      </c>
      <c r="F30" s="36" t="n">
        <v>217.49</v>
      </c>
      <c r="G30" s="165" t="n">
        <v>2455.77</v>
      </c>
    </row>
    <row r="31" customFormat="false" ht="15" hidden="false" customHeight="true" outlineLevel="0" collapsed="false">
      <c r="A31" s="60" t="n">
        <v>45975</v>
      </c>
      <c r="C31" s="165" t="n">
        <v>11</v>
      </c>
      <c r="D31" s="38" t="n">
        <v>-0.8</v>
      </c>
      <c r="E31" s="166" t="n">
        <f aca="false">IF(C31=0,"",D31/C31)</f>
        <v>-0.0727272727272727</v>
      </c>
      <c r="F31" s="36" t="n">
        <v>216.69</v>
      </c>
      <c r="G31" s="165" t="n">
        <v>2454.97</v>
      </c>
    </row>
    <row r="32" customFormat="false" ht="15" hidden="false" customHeight="true" outlineLevel="0" collapsed="false">
      <c r="A32" s="60" t="n">
        <v>45976</v>
      </c>
      <c r="C32" s="165" t="n">
        <v>29</v>
      </c>
      <c r="D32" s="36" t="n">
        <v>56.15</v>
      </c>
      <c r="E32" s="166" t="n">
        <f aca="false">IF(C32=0,"",D32/C32)</f>
        <v>1.93620689655172</v>
      </c>
      <c r="F32" s="36" t="n">
        <v>272.84</v>
      </c>
      <c r="G32" s="165" t="n">
        <v>2511.12</v>
      </c>
    </row>
    <row r="33" customFormat="false" ht="15" hidden="false" customHeight="true" outlineLevel="0" collapsed="false">
      <c r="A33" s="60" t="n">
        <v>45977</v>
      </c>
      <c r="C33" s="165" t="n">
        <v>17</v>
      </c>
      <c r="D33" s="38" t="n">
        <v>-4.2</v>
      </c>
      <c r="E33" s="166" t="n">
        <f aca="false">IF(C33=0,"",D33/C33)</f>
        <v>-0.247058823529412</v>
      </c>
      <c r="F33" s="36" t="n">
        <v>268.64</v>
      </c>
      <c r="G33" s="165" t="n">
        <v>2506.92</v>
      </c>
    </row>
    <row r="34" customFormat="false" ht="15" hidden="false" customHeight="true" outlineLevel="0" collapsed="false">
      <c r="A34" s="60" t="n">
        <v>45978</v>
      </c>
      <c r="C34" s="165" t="n">
        <v>28</v>
      </c>
      <c r="D34" s="38" t="n">
        <v>-14.5</v>
      </c>
      <c r="E34" s="166" t="n">
        <f aca="false">IF(C34=0,"",D34/C34)</f>
        <v>-0.517857142857143</v>
      </c>
      <c r="F34" s="36" t="n">
        <v>254.14</v>
      </c>
      <c r="G34" s="165" t="n">
        <v>2492.42</v>
      </c>
    </row>
    <row r="35" customFormat="false" ht="15" hidden="false" customHeight="true" outlineLevel="0" collapsed="false">
      <c r="A35" s="60" t="n">
        <v>45979</v>
      </c>
      <c r="C35" s="165" t="n">
        <v>30</v>
      </c>
      <c r="D35" s="38" t="n">
        <v>-8.85</v>
      </c>
      <c r="E35" s="166" t="n">
        <f aca="false">IF(C35=0,"",D35/C35)</f>
        <v>-0.295</v>
      </c>
      <c r="F35" s="36" t="n">
        <v>245.29</v>
      </c>
      <c r="G35" s="165" t="n">
        <v>2483.57</v>
      </c>
    </row>
    <row r="36" customFormat="false" ht="15" hidden="false" customHeight="true" outlineLevel="0" collapsed="false">
      <c r="A36" s="60" t="n">
        <v>45980</v>
      </c>
      <c r="C36" s="165" t="n">
        <v>22</v>
      </c>
      <c r="D36" s="38" t="n">
        <v>-8.8</v>
      </c>
      <c r="E36" s="166" t="n">
        <f aca="false">IF(C36=0,"",D36/C36)</f>
        <v>-0.4</v>
      </c>
      <c r="F36" s="36" t="n">
        <v>236.49</v>
      </c>
      <c r="G36" s="165" t="n">
        <v>2474.77</v>
      </c>
    </row>
    <row r="37" customFormat="false" ht="15" hidden="false" customHeight="true" outlineLevel="0" collapsed="false">
      <c r="A37" s="60" t="n">
        <v>45981</v>
      </c>
      <c r="C37" s="165" t="n">
        <v>31</v>
      </c>
      <c r="D37" s="36" t="n">
        <v>17.75</v>
      </c>
      <c r="E37" s="166" t="n">
        <f aca="false">IF(C37=0,"",D37/C37)</f>
        <v>0.57258064516129</v>
      </c>
      <c r="F37" s="36" t="n">
        <v>254.24</v>
      </c>
      <c r="G37" s="165" t="n">
        <v>2492.52</v>
      </c>
    </row>
    <row r="38" customFormat="false" ht="15" hidden="false" customHeight="true" outlineLevel="0" collapsed="false">
      <c r="A38" s="60" t="n">
        <v>45982</v>
      </c>
      <c r="C38" s="165" t="n">
        <v>15</v>
      </c>
      <c r="D38" s="38" t="n">
        <v>-15</v>
      </c>
      <c r="E38" s="166" t="n">
        <f aca="false">IF(C38=0,"",D38/C38)</f>
        <v>-1</v>
      </c>
      <c r="F38" s="36" t="n">
        <v>239.24</v>
      </c>
      <c r="G38" s="165" t="n">
        <v>2477.52</v>
      </c>
    </row>
    <row r="39" customFormat="false" ht="15" hidden="false" customHeight="true" outlineLevel="0" collapsed="false">
      <c r="A39" s="60" t="n">
        <v>45983</v>
      </c>
      <c r="C39" s="165" t="n">
        <v>31</v>
      </c>
      <c r="D39" s="38" t="n">
        <v>-12.25</v>
      </c>
      <c r="E39" s="166" t="n">
        <f aca="false">IF(C39=0,"",D39/C39)</f>
        <v>-0.395161290322581</v>
      </c>
      <c r="F39" s="36" t="n">
        <v>226.99</v>
      </c>
      <c r="G39" s="165" t="n">
        <v>2465.27</v>
      </c>
    </row>
    <row r="40" customFormat="false" ht="15" hidden="false" customHeight="true" outlineLevel="0" collapsed="false">
      <c r="A40" s="60" t="n">
        <v>45984</v>
      </c>
      <c r="C40" s="165" t="n">
        <v>25</v>
      </c>
      <c r="D40" s="38" t="n">
        <v>-12.7</v>
      </c>
      <c r="E40" s="166" t="n">
        <f aca="false">IF(C40=0,"",D40/C40)</f>
        <v>-0.508</v>
      </c>
      <c r="F40" s="36" t="n">
        <v>214.29</v>
      </c>
      <c r="G40" s="165" t="n">
        <v>2452.57</v>
      </c>
    </row>
    <row r="41" customFormat="false" ht="15" hidden="false" customHeight="true" outlineLevel="0" collapsed="false">
      <c r="A41" s="60" t="n">
        <v>45985</v>
      </c>
      <c r="C41" s="165" t="n">
        <v>26</v>
      </c>
      <c r="D41" s="38" t="n">
        <v>-26</v>
      </c>
      <c r="E41" s="166" t="n">
        <f aca="false">IF(C41=0,"",D41/C41)</f>
        <v>-1</v>
      </c>
      <c r="F41" s="36" t="n">
        <v>188.29</v>
      </c>
      <c r="G41" s="165" t="n">
        <v>2426.57</v>
      </c>
    </row>
    <row r="42" customFormat="false" ht="15" hidden="false" customHeight="true" outlineLevel="0" collapsed="false">
      <c r="A42" s="60" t="n">
        <v>45986</v>
      </c>
      <c r="C42" s="165" t="n">
        <v>35</v>
      </c>
      <c r="D42" s="36" t="n">
        <v>0.25</v>
      </c>
      <c r="E42" s="166" t="n">
        <f aca="false">IF(C42=0,"",D42/C42)</f>
        <v>0.00714285714285714</v>
      </c>
      <c r="F42" s="36" t="n">
        <v>188.54</v>
      </c>
      <c r="G42" s="165" t="n">
        <v>2426.82</v>
      </c>
    </row>
    <row r="43" customFormat="false" ht="15" hidden="false" customHeight="true" outlineLevel="0" collapsed="false">
      <c r="A43" s="60" t="n">
        <v>45987</v>
      </c>
      <c r="C43" s="165" t="n">
        <v>11</v>
      </c>
      <c r="D43" s="36" t="n">
        <v>8.95</v>
      </c>
      <c r="E43" s="166" t="n">
        <f aca="false">IF(C43=0,"",D43/C43)</f>
        <v>0.813636363636364</v>
      </c>
      <c r="F43" s="36" t="n">
        <v>197.49</v>
      </c>
      <c r="G43" s="165" t="n">
        <v>2435.77</v>
      </c>
    </row>
    <row r="44" customFormat="false" ht="15" hidden="false" customHeight="true" outlineLevel="0" collapsed="false">
      <c r="A44" s="60" t="n">
        <v>45988</v>
      </c>
      <c r="C44" s="165" t="n">
        <v>31</v>
      </c>
      <c r="D44" s="36" t="n">
        <v>0.5</v>
      </c>
      <c r="E44" s="166" t="n">
        <f aca="false">IF(C44=0,"",D44/C44)</f>
        <v>0.0161290322580645</v>
      </c>
      <c r="F44" s="36" t="n">
        <v>197.99</v>
      </c>
      <c r="G44" s="165" t="n">
        <v>2436.27</v>
      </c>
    </row>
    <row r="45" customFormat="false" ht="15" hidden="false" customHeight="true" outlineLevel="0" collapsed="false">
      <c r="A45" s="60" t="n">
        <v>45990</v>
      </c>
      <c r="C45" s="165" t="n">
        <v>39</v>
      </c>
      <c r="D45" s="36" t="n">
        <v>2.55</v>
      </c>
      <c r="E45" s="166" t="n">
        <f aca="false">IF(C45=0,"",D45/C45)</f>
        <v>0.0653846153846154</v>
      </c>
      <c r="F45" s="36" t="n">
        <v>200.54</v>
      </c>
      <c r="G45" s="165" t="n">
        <v>2438.82</v>
      </c>
    </row>
    <row r="46" customFormat="false" ht="15" hidden="false" customHeight="true" outlineLevel="0" collapsed="false">
      <c r="A46" s="60" t="n">
        <v>45991</v>
      </c>
      <c r="C46" s="165" t="n">
        <v>26</v>
      </c>
      <c r="D46" s="38" t="n">
        <v>-26</v>
      </c>
      <c r="E46" s="166" t="n">
        <f aca="false">IF(C46=0,"",D46/C46)</f>
        <v>-1</v>
      </c>
      <c r="F46" s="36" t="n">
        <v>174.54</v>
      </c>
      <c r="G46" s="165" t="n">
        <v>2412.82</v>
      </c>
    </row>
    <row r="47" customFormat="false" ht="15" hidden="false" customHeight="true" outlineLevel="0" collapsed="false">
      <c r="A47" s="63" t="s">
        <v>1794</v>
      </c>
      <c r="B47" s="66"/>
      <c r="C47" s="167" t="n">
        <f aca="false">SUM(C18:C46)</f>
        <v>767.5</v>
      </c>
      <c r="D47" s="148" t="n">
        <f aca="false">SUM(D18:D46)</f>
        <v>38.8</v>
      </c>
      <c r="E47" s="168" t="n">
        <f aca="false">IF(C47=0,"",D47/C47)</f>
        <v>0.0505537459283388</v>
      </c>
      <c r="F47" s="148" t="n">
        <v>174.54</v>
      </c>
      <c r="G47" s="167" t="n">
        <v>2412.82</v>
      </c>
    </row>
    <row r="48" customFormat="false" ht="15" hidden="false" customHeight="true" outlineLevel="0" collapsed="false">
      <c r="A48" s="60" t="n">
        <v>45992</v>
      </c>
      <c r="C48" s="165" t="n">
        <v>30</v>
      </c>
      <c r="D48" s="36" t="n">
        <v>43.5</v>
      </c>
      <c r="E48" s="166" t="n">
        <f aca="false">IF(C48=0,"",D48/C48)</f>
        <v>1.45</v>
      </c>
      <c r="F48" s="36" t="n">
        <v>218.04</v>
      </c>
      <c r="G48" s="165" t="n">
        <v>2456.32</v>
      </c>
    </row>
    <row r="49" customFormat="false" ht="15" hidden="false" customHeight="true" outlineLevel="0" collapsed="false">
      <c r="A49" s="60" t="n">
        <v>45993</v>
      </c>
      <c r="C49" s="165" t="n">
        <v>32</v>
      </c>
      <c r="D49" s="36" t="n">
        <v>50.65</v>
      </c>
      <c r="E49" s="166" t="n">
        <f aca="false">IF(C49=0,"",D49/C49)</f>
        <v>1.5828125</v>
      </c>
      <c r="F49" s="36" t="n">
        <v>268.69</v>
      </c>
      <c r="G49" s="165" t="n">
        <v>2506.97</v>
      </c>
    </row>
    <row r="50" customFormat="false" ht="15" hidden="false" customHeight="true" outlineLevel="0" collapsed="false">
      <c r="A50" s="60" t="n">
        <v>45994</v>
      </c>
      <c r="C50" s="165" t="n">
        <v>20</v>
      </c>
      <c r="D50" s="38" t="n">
        <v>-9.2</v>
      </c>
      <c r="E50" s="166" t="n">
        <f aca="false">IF(C50=0,"",D50/C50)</f>
        <v>-0.46</v>
      </c>
      <c r="F50" s="36" t="n">
        <v>259.49</v>
      </c>
      <c r="G50" s="165" t="n">
        <v>2497.77</v>
      </c>
    </row>
    <row r="51" customFormat="false" ht="15" hidden="false" customHeight="true" outlineLevel="0" collapsed="false">
      <c r="A51" s="60" t="n">
        <v>45995</v>
      </c>
      <c r="C51" s="165" t="n">
        <v>28</v>
      </c>
      <c r="D51" s="38" t="n">
        <v>-28</v>
      </c>
      <c r="E51" s="166" t="n">
        <f aca="false">IF(C51=0,"",D51/C51)</f>
        <v>-1</v>
      </c>
      <c r="F51" s="36" t="n">
        <v>231.49</v>
      </c>
      <c r="G51" s="165" t="n">
        <v>2469.77</v>
      </c>
    </row>
    <row r="52" customFormat="false" ht="15" hidden="false" customHeight="true" outlineLevel="0" collapsed="false">
      <c r="A52" s="60" t="n">
        <v>45996</v>
      </c>
      <c r="C52" s="165" t="n">
        <v>18</v>
      </c>
      <c r="D52" s="36" t="n">
        <v>6.8</v>
      </c>
      <c r="E52" s="166" t="n">
        <f aca="false">IF(C52=0,"",D52/C52)</f>
        <v>0.377777777777778</v>
      </c>
      <c r="F52" s="36" t="n">
        <v>238.29</v>
      </c>
      <c r="G52" s="165" t="n">
        <v>2476.57</v>
      </c>
    </row>
    <row r="53" customFormat="false" ht="15" hidden="false" customHeight="true" outlineLevel="0" collapsed="false">
      <c r="A53" s="60" t="n">
        <v>45997</v>
      </c>
      <c r="C53" s="165" t="n">
        <v>42</v>
      </c>
      <c r="D53" s="36" t="n">
        <v>49.65</v>
      </c>
      <c r="E53" s="166" t="n">
        <f aca="false">IF(C53=0,"",D53/C53)</f>
        <v>1.18214285714286</v>
      </c>
      <c r="F53" s="36" t="n">
        <v>287.94</v>
      </c>
      <c r="G53" s="165" t="n">
        <v>2526.22</v>
      </c>
    </row>
    <row r="54" customFormat="false" ht="15" hidden="false" customHeight="true" outlineLevel="0" collapsed="false">
      <c r="A54" s="60" t="n">
        <v>45998</v>
      </c>
      <c r="C54" s="165" t="n">
        <v>24.5</v>
      </c>
      <c r="D54" s="38" t="n">
        <v>-14.6</v>
      </c>
      <c r="E54" s="166" t="n">
        <f aca="false">IF(C54=0,"",D54/C54)</f>
        <v>-0.595918367346939</v>
      </c>
      <c r="F54" s="36" t="n">
        <v>273.34</v>
      </c>
      <c r="G54" s="165" t="n">
        <v>2511.62</v>
      </c>
    </row>
    <row r="55" customFormat="false" ht="15" hidden="false" customHeight="true" outlineLevel="0" collapsed="false">
      <c r="A55" s="60" t="n">
        <v>45999</v>
      </c>
      <c r="C55" s="165" t="n">
        <v>25</v>
      </c>
      <c r="D55" s="38" t="n">
        <v>-8.5</v>
      </c>
      <c r="E55" s="166" t="n">
        <f aca="false">IF(C55=0,"",D55/C55)</f>
        <v>-0.34</v>
      </c>
      <c r="F55" s="36" t="n">
        <v>264.84</v>
      </c>
      <c r="G55" s="165" t="n">
        <v>2503.12</v>
      </c>
    </row>
    <row r="56" customFormat="false" ht="15" hidden="false" customHeight="true" outlineLevel="0" collapsed="false">
      <c r="A56" s="60" t="n">
        <v>46000</v>
      </c>
      <c r="C56" s="165" t="n">
        <v>11</v>
      </c>
      <c r="D56" s="38" t="n">
        <v>-1.25</v>
      </c>
      <c r="E56" s="166" t="n">
        <f aca="false">IF(C56=0,"",D56/C56)</f>
        <v>-0.113636363636364</v>
      </c>
      <c r="F56" s="36" t="n">
        <v>263.59</v>
      </c>
      <c r="G56" s="165" t="n">
        <v>2501.87</v>
      </c>
    </row>
    <row r="57" customFormat="false" ht="15" hidden="false" customHeight="true" outlineLevel="0" collapsed="false">
      <c r="A57" s="60" t="n">
        <v>46001</v>
      </c>
      <c r="C57" s="165" t="n">
        <v>8</v>
      </c>
      <c r="D57" s="38" t="n">
        <v>-8</v>
      </c>
      <c r="E57" s="166" t="n">
        <f aca="false">IF(C57=0,"",D57/C57)</f>
        <v>-1</v>
      </c>
      <c r="F57" s="36" t="n">
        <v>255.59</v>
      </c>
      <c r="G57" s="165" t="n">
        <v>2493.87</v>
      </c>
    </row>
    <row r="58" customFormat="false" ht="15" hidden="false" customHeight="true" outlineLevel="0" collapsed="false">
      <c r="A58" s="60" t="n">
        <v>46002</v>
      </c>
      <c r="C58" s="165" t="n">
        <v>18.5</v>
      </c>
      <c r="D58" s="38" t="n">
        <v>-4.7</v>
      </c>
      <c r="E58" s="166" t="n">
        <f aca="false">IF(C58=0,"",D58/C58)</f>
        <v>-0.254054054054054</v>
      </c>
      <c r="F58" s="36" t="n">
        <v>250.89</v>
      </c>
      <c r="G58" s="165" t="n">
        <v>2489.17</v>
      </c>
    </row>
    <row r="59" customFormat="false" ht="15" hidden="false" customHeight="true" outlineLevel="0" collapsed="false">
      <c r="A59" s="60" t="n">
        <v>46003</v>
      </c>
      <c r="C59" s="165" t="n">
        <v>16</v>
      </c>
      <c r="D59" s="36" t="n">
        <v>2.4</v>
      </c>
      <c r="E59" s="166" t="n">
        <f aca="false">IF(C59=0,"",D59/C59)</f>
        <v>0.15</v>
      </c>
      <c r="F59" s="36" t="n">
        <v>253.29</v>
      </c>
      <c r="G59" s="165" t="n">
        <v>2491.57</v>
      </c>
    </row>
    <row r="60" customFormat="false" ht="15" hidden="false" customHeight="true" outlineLevel="0" collapsed="false">
      <c r="A60" s="60" t="n">
        <v>46004</v>
      </c>
      <c r="C60" s="165" t="n">
        <v>27</v>
      </c>
      <c r="D60" s="36" t="n">
        <v>2.7</v>
      </c>
      <c r="E60" s="166" t="n">
        <f aca="false">IF(C60=0,"",D60/C60)</f>
        <v>0.1</v>
      </c>
      <c r="F60" s="36" t="n">
        <v>255.99</v>
      </c>
      <c r="G60" s="165" t="n">
        <v>2494.27</v>
      </c>
    </row>
    <row r="61" customFormat="false" ht="15" hidden="false" customHeight="true" outlineLevel="0" collapsed="false">
      <c r="A61" s="60" t="n">
        <v>46005</v>
      </c>
      <c r="C61" s="165" t="n">
        <v>18.5</v>
      </c>
      <c r="D61" s="38" t="n">
        <v>-18.5</v>
      </c>
      <c r="E61" s="166" t="n">
        <f aca="false">IF(C61=0,"",D61/C61)</f>
        <v>-1</v>
      </c>
      <c r="F61" s="36" t="n">
        <v>237.49</v>
      </c>
      <c r="G61" s="165" t="n">
        <v>2475.77</v>
      </c>
    </row>
    <row r="62" customFormat="false" ht="15" hidden="false" customHeight="true" outlineLevel="0" collapsed="false">
      <c r="A62" s="60" t="n">
        <v>46006</v>
      </c>
      <c r="C62" s="165" t="n">
        <v>31</v>
      </c>
      <c r="D62" s="38" t="n">
        <v>-21.1</v>
      </c>
      <c r="E62" s="166" t="n">
        <f aca="false">IF(C62=0,"",D62/C62)</f>
        <v>-0.680645161290323</v>
      </c>
      <c r="F62" s="36" t="n">
        <v>216.39</v>
      </c>
      <c r="G62" s="165" t="n">
        <v>2454.67</v>
      </c>
    </row>
    <row r="63" customFormat="false" ht="15" hidden="false" customHeight="true" outlineLevel="0" collapsed="false">
      <c r="A63" s="60" t="n">
        <v>46007</v>
      </c>
      <c r="C63" s="165" t="n">
        <v>18</v>
      </c>
      <c r="D63" s="36" t="n">
        <v>12.75</v>
      </c>
      <c r="E63" s="166" t="n">
        <f aca="false">IF(C63=0,"",D63/C63)</f>
        <v>0.708333333333333</v>
      </c>
      <c r="F63" s="36" t="n">
        <v>229.14</v>
      </c>
      <c r="G63" s="165" t="n">
        <v>2467.42</v>
      </c>
    </row>
    <row r="64" customFormat="false" ht="15" hidden="false" customHeight="true" outlineLevel="0" collapsed="false">
      <c r="A64" s="60" t="n">
        <v>46008</v>
      </c>
      <c r="C64" s="165" t="n">
        <v>18.5</v>
      </c>
      <c r="D64" s="38" t="n">
        <v>-6.9</v>
      </c>
      <c r="E64" s="166" t="n">
        <f aca="false">IF(C64=0,"",D64/C64)</f>
        <v>-0.372972972972973</v>
      </c>
      <c r="F64" s="36" t="n">
        <v>222.24</v>
      </c>
      <c r="G64" s="165" t="n">
        <v>2460.52</v>
      </c>
    </row>
    <row r="65" customFormat="false" ht="15" hidden="false" customHeight="true" outlineLevel="0" collapsed="false">
      <c r="A65" s="60" t="n">
        <v>46009</v>
      </c>
      <c r="C65" s="165" t="n">
        <v>8</v>
      </c>
      <c r="D65" s="36" t="n">
        <v>10.4</v>
      </c>
      <c r="E65" s="166" t="n">
        <f aca="false">IF(C65=0,"",D65/C65)</f>
        <v>1.3</v>
      </c>
      <c r="F65" s="36" t="n">
        <v>232.64</v>
      </c>
      <c r="G65" s="165" t="n">
        <v>2470.92</v>
      </c>
    </row>
    <row r="66" customFormat="false" ht="15" hidden="false" customHeight="true" outlineLevel="0" collapsed="false">
      <c r="A66" s="60" t="n">
        <v>46010</v>
      </c>
      <c r="C66" s="165" t="n">
        <v>38.5</v>
      </c>
      <c r="D66" s="38" t="n">
        <v>-8.05</v>
      </c>
      <c r="E66" s="166" t="n">
        <f aca="false">IF(C66=0,"",D66/C66)</f>
        <v>-0.209090909090909</v>
      </c>
      <c r="F66" s="36" t="n">
        <v>224.59</v>
      </c>
      <c r="G66" s="165" t="n">
        <v>2462.87</v>
      </c>
    </row>
    <row r="67" customFormat="false" ht="15" hidden="false" customHeight="true" outlineLevel="0" collapsed="false">
      <c r="A67" s="60" t="n">
        <v>46011</v>
      </c>
      <c r="C67" s="165" t="n">
        <v>19</v>
      </c>
      <c r="D67" s="38" t="n">
        <v>-7</v>
      </c>
      <c r="E67" s="166" t="n">
        <f aca="false">IF(C67=0,"",D67/C67)</f>
        <v>-0.368421052631579</v>
      </c>
      <c r="F67" s="36" t="n">
        <v>217.59</v>
      </c>
      <c r="G67" s="165" t="n">
        <v>2455.87</v>
      </c>
    </row>
    <row r="68" customFormat="false" ht="15" hidden="false" customHeight="true" outlineLevel="0" collapsed="false">
      <c r="A68" s="60" t="n">
        <v>46012</v>
      </c>
      <c r="C68" s="165" t="n">
        <v>38</v>
      </c>
      <c r="D68" s="38" t="n">
        <v>-38</v>
      </c>
      <c r="E68" s="166" t="n">
        <f aca="false">IF(C68=0,"",D68/C68)</f>
        <v>-1</v>
      </c>
      <c r="F68" s="36" t="n">
        <v>179.59</v>
      </c>
      <c r="G68" s="165" t="n">
        <v>2417.87</v>
      </c>
    </row>
    <row r="69" customFormat="false" ht="15" hidden="false" customHeight="true" outlineLevel="0" collapsed="false">
      <c r="A69" s="60" t="n">
        <v>46013</v>
      </c>
      <c r="C69" s="165" t="n">
        <v>21</v>
      </c>
      <c r="D69" s="36" t="n">
        <v>8.85</v>
      </c>
      <c r="E69" s="166" t="n">
        <f aca="false">IF(C69=0,"",D69/C69)</f>
        <v>0.421428571428571</v>
      </c>
      <c r="F69" s="36" t="n">
        <v>188.44</v>
      </c>
      <c r="G69" s="165" t="n">
        <v>2426.72</v>
      </c>
    </row>
    <row r="70" customFormat="false" ht="15" hidden="false" customHeight="true" outlineLevel="0" collapsed="false">
      <c r="A70" s="60" t="n">
        <v>46014</v>
      </c>
      <c r="C70" s="165" t="n">
        <v>25.5</v>
      </c>
      <c r="D70" s="36" t="n">
        <v>50.65</v>
      </c>
      <c r="E70" s="166" t="n">
        <f aca="false">IF(C70=0,"",D70/C70)</f>
        <v>1.98627450980392</v>
      </c>
      <c r="F70" s="36" t="n">
        <v>239.09</v>
      </c>
      <c r="G70" s="165" t="n">
        <v>2477.37</v>
      </c>
    </row>
    <row r="71" customFormat="false" ht="15" hidden="false" customHeight="true" outlineLevel="0" collapsed="false">
      <c r="A71" s="60" t="n">
        <v>46015</v>
      </c>
      <c r="C71" s="165" t="n">
        <v>51</v>
      </c>
      <c r="D71" s="38" t="n">
        <v>-3.56</v>
      </c>
      <c r="E71" s="166" t="n">
        <f aca="false">IF(C71=0,"",D71/C71)</f>
        <v>-0.0698039215686275</v>
      </c>
      <c r="F71" s="36" t="n">
        <v>235.53</v>
      </c>
      <c r="G71" s="165" t="n">
        <v>2473.81</v>
      </c>
    </row>
    <row r="72" customFormat="false" ht="15" hidden="false" customHeight="true" outlineLevel="0" collapsed="false">
      <c r="A72" s="60" t="n">
        <v>46017</v>
      </c>
      <c r="C72" s="165" t="n">
        <v>18</v>
      </c>
      <c r="D72" s="38" t="n">
        <v>-0.3</v>
      </c>
      <c r="E72" s="166" t="n">
        <f aca="false">IF(C72=0,"",D72/C72)</f>
        <v>-0.0166666666666667</v>
      </c>
      <c r="F72" s="36" t="n">
        <v>235.23</v>
      </c>
      <c r="G72" s="165" t="n">
        <v>2473.51</v>
      </c>
    </row>
    <row r="73" customFormat="false" ht="15" hidden="false" customHeight="true" outlineLevel="0" collapsed="false">
      <c r="A73" s="60" t="n">
        <v>46018</v>
      </c>
      <c r="C73" s="165" t="n">
        <v>33</v>
      </c>
      <c r="D73" s="36" t="n">
        <v>8.4</v>
      </c>
      <c r="E73" s="166" t="n">
        <f aca="false">IF(C73=0,"",D73/C73)</f>
        <v>0.254545454545455</v>
      </c>
      <c r="F73" s="36" t="n">
        <v>243.63</v>
      </c>
      <c r="G73" s="165" t="n">
        <v>2481.91</v>
      </c>
    </row>
    <row r="74" customFormat="false" ht="15" hidden="false" customHeight="true" outlineLevel="0" collapsed="false">
      <c r="A74" s="60" t="n">
        <v>46019</v>
      </c>
      <c r="C74" s="165" t="n">
        <v>31</v>
      </c>
      <c r="D74" s="36" t="n">
        <v>38.75</v>
      </c>
      <c r="E74" s="166" t="n">
        <f aca="false">IF(C74=0,"",D74/C74)</f>
        <v>1.25</v>
      </c>
      <c r="F74" s="36" t="n">
        <v>282.38</v>
      </c>
      <c r="G74" s="165" t="n">
        <v>2520.66</v>
      </c>
    </row>
    <row r="75" customFormat="false" ht="15" hidden="false" customHeight="true" outlineLevel="0" collapsed="false">
      <c r="A75" s="60" t="n">
        <v>46020</v>
      </c>
      <c r="C75" s="165" t="n">
        <v>22.5</v>
      </c>
      <c r="D75" s="38" t="n">
        <v>-22.5</v>
      </c>
      <c r="E75" s="166" t="n">
        <f aca="false">IF(C75=0,"",D75/C75)</f>
        <v>-1</v>
      </c>
      <c r="F75" s="36" t="n">
        <v>259.88</v>
      </c>
      <c r="G75" s="165" t="n">
        <v>2498.16</v>
      </c>
    </row>
    <row r="76" customFormat="false" ht="15" hidden="false" customHeight="true" outlineLevel="0" collapsed="false">
      <c r="A76" s="60" t="n">
        <v>46021</v>
      </c>
      <c r="C76" s="165" t="n">
        <v>41</v>
      </c>
      <c r="D76" s="36" t="n">
        <v>8.25</v>
      </c>
      <c r="E76" s="166" t="n">
        <f aca="false">IF(C76=0,"",D76/C76)</f>
        <v>0.201219512195122</v>
      </c>
      <c r="F76" s="36" t="n">
        <v>268.13</v>
      </c>
      <c r="G76" s="165" t="n">
        <v>2506.41</v>
      </c>
    </row>
    <row r="77" customFormat="false" ht="15" hidden="false" customHeight="true" outlineLevel="0" collapsed="false">
      <c r="A77" s="60" t="n">
        <v>46022</v>
      </c>
      <c r="C77" s="165" t="n">
        <v>14.5</v>
      </c>
      <c r="D77" s="38" t="n">
        <v>-0.1</v>
      </c>
      <c r="E77" s="166" t="n">
        <f aca="false">IF(C77=0,"",D77/C77)</f>
        <v>-0.00689655172413793</v>
      </c>
      <c r="F77" s="36" t="n">
        <v>268.03</v>
      </c>
      <c r="G77" s="165" t="n">
        <v>2506.31</v>
      </c>
    </row>
    <row r="78" customFormat="false" ht="15" hidden="false" customHeight="true" outlineLevel="0" collapsed="false">
      <c r="A78" s="63" t="s">
        <v>1795</v>
      </c>
      <c r="B78" s="66"/>
      <c r="C78" s="167" t="n">
        <f aca="false">SUM(C48:C77)</f>
        <v>747</v>
      </c>
      <c r="D78" s="148" t="n">
        <f aca="false">SUM(D48:D77)</f>
        <v>93.49</v>
      </c>
      <c r="E78" s="168" t="n">
        <f aca="false">IF(C78=0,"",D78/C78)</f>
        <v>0.125153949129853</v>
      </c>
      <c r="F78" s="148" t="n">
        <v>268.03</v>
      </c>
      <c r="G78" s="167" t="n">
        <v>2506.31</v>
      </c>
    </row>
    <row r="79" customFormat="false" ht="15" hidden="false" customHeight="true" outlineLevel="0" collapsed="false">
      <c r="A79" s="60" t="n">
        <v>46023</v>
      </c>
      <c r="C79" s="165" t="n">
        <v>29</v>
      </c>
      <c r="D79" s="36" t="n">
        <v>21</v>
      </c>
      <c r="E79" s="166" t="n">
        <f aca="false">IF(C79=0,"",D79/C79)</f>
        <v>0.724137931034483</v>
      </c>
      <c r="F79" s="36" t="n">
        <v>289.03</v>
      </c>
      <c r="G79" s="165" t="n">
        <v>2527.31</v>
      </c>
    </row>
    <row r="80" customFormat="false" ht="15" hidden="false" customHeight="true" outlineLevel="0" collapsed="false">
      <c r="A80" s="60" t="n">
        <v>46024</v>
      </c>
      <c r="C80" s="165" t="n">
        <v>18</v>
      </c>
      <c r="D80" s="36" t="n">
        <v>1.5</v>
      </c>
      <c r="E80" s="166" t="n">
        <f aca="false">IF(C80=0,"",D80/C80)</f>
        <v>0.0833333333333333</v>
      </c>
      <c r="F80" s="36" t="n">
        <v>290.53</v>
      </c>
      <c r="G80" s="165" t="n">
        <v>2528.81</v>
      </c>
    </row>
    <row r="81" customFormat="false" ht="15" hidden="false" customHeight="true" outlineLevel="0" collapsed="false">
      <c r="A81" s="60" t="n">
        <v>46025</v>
      </c>
      <c r="C81" s="165" t="n">
        <v>29.5</v>
      </c>
      <c r="D81" s="38" t="n">
        <v>-0.25</v>
      </c>
      <c r="E81" s="166" t="n">
        <f aca="false">IF(C81=0,"",D81/C81)</f>
        <v>-0.00847457627118644</v>
      </c>
      <c r="F81" s="36" t="n">
        <v>290.28</v>
      </c>
      <c r="G81" s="165" t="n">
        <v>2528.56</v>
      </c>
    </row>
    <row r="82" customFormat="false" ht="15" hidden="false" customHeight="true" outlineLevel="0" collapsed="false">
      <c r="A82" s="60" t="n">
        <v>46026</v>
      </c>
      <c r="C82" s="165" t="n">
        <v>27</v>
      </c>
      <c r="D82" s="38" t="n">
        <v>-27</v>
      </c>
      <c r="E82" s="166" t="n">
        <f aca="false">IF(C82=0,"",D82/C82)</f>
        <v>-1</v>
      </c>
      <c r="F82" s="36" t="n">
        <v>263.28</v>
      </c>
      <c r="G82" s="165" t="n">
        <v>2501.56</v>
      </c>
    </row>
    <row r="83" customFormat="false" ht="15" hidden="false" customHeight="true" outlineLevel="0" collapsed="false">
      <c r="A83" s="60" t="n">
        <v>46027</v>
      </c>
      <c r="C83" s="165" t="n">
        <v>24.5</v>
      </c>
      <c r="D83" s="38" t="n">
        <v>-6.9</v>
      </c>
      <c r="E83" s="166" t="n">
        <f aca="false">IF(C83=0,"",D83/C83)</f>
        <v>-0.281632653061225</v>
      </c>
      <c r="F83" s="36" t="n">
        <v>256.38</v>
      </c>
      <c r="G83" s="165" t="n">
        <v>2494.66</v>
      </c>
    </row>
    <row r="84" customFormat="false" ht="15" hidden="false" customHeight="true" outlineLevel="0" collapsed="false">
      <c r="A84" s="60" t="n">
        <v>46028</v>
      </c>
      <c r="C84" s="165" t="n">
        <v>28</v>
      </c>
      <c r="D84" s="36" t="n">
        <v>21.08</v>
      </c>
      <c r="E84" s="166" t="n">
        <f aca="false">IF(C84=0,"",D84/C84)</f>
        <v>0.752857142857143</v>
      </c>
      <c r="F84" s="36" t="n">
        <v>277.46</v>
      </c>
      <c r="G84" s="165" t="n">
        <v>2515.74</v>
      </c>
    </row>
    <row r="85" customFormat="false" ht="15" hidden="false" customHeight="true" outlineLevel="0" collapsed="false">
      <c r="A85" s="60" t="n">
        <v>46029</v>
      </c>
      <c r="C85" s="165" t="n">
        <v>21</v>
      </c>
      <c r="D85" s="38" t="n">
        <v>-7.8</v>
      </c>
      <c r="E85" s="166" t="n">
        <f aca="false">IF(C85=0,"",D85/C85)</f>
        <v>-0.371428571428571</v>
      </c>
      <c r="F85" s="36" t="n">
        <v>269.66</v>
      </c>
      <c r="G85" s="165" t="n">
        <v>2507.94</v>
      </c>
    </row>
    <row r="86" customFormat="false" ht="15" hidden="false" customHeight="true" outlineLevel="0" collapsed="false">
      <c r="A86" s="60" t="n">
        <v>46030</v>
      </c>
      <c r="C86" s="165" t="n">
        <v>43</v>
      </c>
      <c r="D86" s="36" t="n">
        <v>9.5</v>
      </c>
      <c r="E86" s="166" t="n">
        <f aca="false">IF(C86=0,"",D86/C86)</f>
        <v>0.22093023255814</v>
      </c>
      <c r="F86" s="36" t="n">
        <v>279.16</v>
      </c>
      <c r="G86" s="165" t="n">
        <v>2517.44</v>
      </c>
    </row>
    <row r="87" customFormat="false" ht="15" hidden="false" customHeight="true" outlineLevel="0" collapsed="false">
      <c r="A87" s="60" t="n">
        <v>46031</v>
      </c>
      <c r="C87" s="165" t="n">
        <v>11</v>
      </c>
      <c r="D87" s="38" t="n">
        <v>-11</v>
      </c>
      <c r="E87" s="166" t="n">
        <f aca="false">IF(C87=0,"",D87/C87)</f>
        <v>-1</v>
      </c>
      <c r="F87" s="36" t="n">
        <v>268.16</v>
      </c>
      <c r="G87" s="165" t="n">
        <v>2506.44</v>
      </c>
    </row>
    <row r="88" customFormat="false" ht="15" hidden="false" customHeight="true" outlineLevel="0" collapsed="false">
      <c r="A88" s="60" t="n">
        <v>46032</v>
      </c>
      <c r="C88" s="165" t="n">
        <v>33</v>
      </c>
      <c r="D88" s="38" t="n">
        <v>-3.6</v>
      </c>
      <c r="E88" s="166" t="n">
        <f aca="false">IF(C88=0,"",D88/C88)</f>
        <v>-0.109090909090909</v>
      </c>
      <c r="F88" s="36" t="n">
        <v>264.56</v>
      </c>
      <c r="G88" s="165" t="n">
        <v>2502.84</v>
      </c>
    </row>
    <row r="89" customFormat="false" ht="15" hidden="false" customHeight="true" outlineLevel="0" collapsed="false">
      <c r="A89" s="60" t="n">
        <v>46033</v>
      </c>
      <c r="C89" s="165" t="n">
        <v>20.5</v>
      </c>
      <c r="D89" s="38" t="n">
        <v>-8.2</v>
      </c>
      <c r="E89" s="166" t="n">
        <f aca="false">IF(C89=0,"",D89/C89)</f>
        <v>-0.4</v>
      </c>
      <c r="F89" s="36" t="n">
        <v>256.36</v>
      </c>
      <c r="G89" s="165" t="n">
        <v>2494.64</v>
      </c>
    </row>
    <row r="90" customFormat="false" ht="15" hidden="false" customHeight="true" outlineLevel="0" collapsed="false">
      <c r="A90" s="60" t="n">
        <v>46034</v>
      </c>
      <c r="C90" s="165" t="n">
        <v>33</v>
      </c>
      <c r="D90" s="38" t="n">
        <v>-20.4</v>
      </c>
      <c r="E90" s="166" t="n">
        <f aca="false">IF(C90=0,"",D90/C90)</f>
        <v>-0.618181818181818</v>
      </c>
      <c r="F90" s="36" t="n">
        <v>235.96</v>
      </c>
      <c r="G90" s="165" t="n">
        <v>2474.24</v>
      </c>
    </row>
    <row r="91" customFormat="false" ht="15" hidden="false" customHeight="true" outlineLevel="0" collapsed="false">
      <c r="A91" s="60" t="n">
        <v>46035</v>
      </c>
      <c r="C91" s="165" t="n">
        <v>21</v>
      </c>
      <c r="D91" s="36" t="n">
        <v>72.48</v>
      </c>
      <c r="E91" s="166" t="n">
        <f aca="false">IF(C91=0,"",D91/C91)</f>
        <v>3.45142857142857</v>
      </c>
      <c r="F91" s="36" t="n">
        <v>308.44</v>
      </c>
      <c r="G91" s="165" t="n">
        <v>2546.72</v>
      </c>
    </row>
    <row r="92" customFormat="false" ht="15" hidden="false" customHeight="true" outlineLevel="0" collapsed="false">
      <c r="A92" s="60" t="n">
        <v>46036</v>
      </c>
      <c r="C92" s="165" t="n">
        <v>26</v>
      </c>
      <c r="D92" s="36" t="n">
        <v>14.95</v>
      </c>
      <c r="E92" s="166" t="n">
        <f aca="false">IF(C92=0,"",D92/C92)</f>
        <v>0.575</v>
      </c>
      <c r="F92" s="36" t="n">
        <v>323.39</v>
      </c>
      <c r="G92" s="165" t="n">
        <v>2561.67</v>
      </c>
    </row>
    <row r="93" customFormat="false" ht="15" hidden="false" customHeight="true" outlineLevel="0" collapsed="false">
      <c r="A93" s="60" t="n">
        <v>46037</v>
      </c>
      <c r="C93" s="165" t="n">
        <v>23.5</v>
      </c>
      <c r="D93" s="36" t="n">
        <v>14</v>
      </c>
      <c r="E93" s="166" t="n">
        <f aca="false">IF(C93=0,"",D93/C93)</f>
        <v>0.595744680851064</v>
      </c>
      <c r="F93" s="36" t="n">
        <v>337.39</v>
      </c>
      <c r="G93" s="165" t="n">
        <v>2575.67</v>
      </c>
    </row>
    <row r="94" customFormat="false" ht="15" hidden="false" customHeight="true" outlineLevel="0" collapsed="false">
      <c r="A94" s="60" t="n">
        <v>46038</v>
      </c>
      <c r="C94" s="165" t="n">
        <v>29</v>
      </c>
      <c r="D94" s="36" t="n">
        <v>46</v>
      </c>
      <c r="E94" s="166" t="n">
        <f aca="false">IF(C94=0,"",D94/C94)</f>
        <v>1.58620689655172</v>
      </c>
      <c r="F94" s="36" t="n">
        <v>383.39</v>
      </c>
      <c r="G94" s="165" t="n">
        <v>2621.67</v>
      </c>
    </row>
    <row r="95" customFormat="false" ht="15" hidden="false" customHeight="true" outlineLevel="0" collapsed="false">
      <c r="A95" s="60" t="n">
        <v>46039</v>
      </c>
      <c r="C95" s="165" t="n">
        <v>21</v>
      </c>
      <c r="D95" s="36" t="n">
        <v>54.72</v>
      </c>
      <c r="E95" s="166" t="n">
        <f aca="false">IF(C95=0,"",D95/C95)</f>
        <v>2.60571428571429</v>
      </c>
      <c r="F95" s="36" t="n">
        <v>438.11</v>
      </c>
      <c r="G95" s="165" t="n">
        <v>2676.39</v>
      </c>
    </row>
    <row r="96" customFormat="false" ht="15" hidden="false" customHeight="true" outlineLevel="0" collapsed="false">
      <c r="A96" s="60" t="n">
        <v>46040</v>
      </c>
      <c r="C96" s="165" t="n">
        <v>20.5</v>
      </c>
      <c r="D96" s="38" t="n">
        <v>-3.25</v>
      </c>
      <c r="E96" s="166" t="n">
        <f aca="false">IF(C96=0,"",D96/C96)</f>
        <v>-0.158536585365854</v>
      </c>
      <c r="F96" s="36" t="n">
        <v>434.86</v>
      </c>
      <c r="G96" s="165" t="n">
        <v>2673.14</v>
      </c>
    </row>
    <row r="97" customFormat="false" ht="15" hidden="false" customHeight="true" outlineLevel="0" collapsed="false">
      <c r="A97" s="60" t="n">
        <v>46041</v>
      </c>
      <c r="C97" s="165" t="n">
        <v>21</v>
      </c>
      <c r="D97" s="36" t="n">
        <v>11.6</v>
      </c>
      <c r="E97" s="166" t="n">
        <f aca="false">IF(C97=0,"",D97/C97)</f>
        <v>0.552380952380952</v>
      </c>
      <c r="F97" s="36" t="n">
        <v>446.46</v>
      </c>
      <c r="G97" s="165" t="n">
        <v>2684.74</v>
      </c>
    </row>
    <row r="98" customFormat="false" ht="15" hidden="false" customHeight="true" outlineLevel="0" collapsed="false">
      <c r="A98" s="60" t="n">
        <v>46042</v>
      </c>
      <c r="C98" s="165" t="n">
        <v>31</v>
      </c>
      <c r="D98" s="36" t="n">
        <v>19.8</v>
      </c>
      <c r="E98" s="166" t="n">
        <f aca="false">IF(C98=0,"",D98/C98)</f>
        <v>0.638709677419355</v>
      </c>
      <c r="F98" s="36" t="n">
        <v>466.26</v>
      </c>
      <c r="G98" s="165" t="n">
        <v>2704.54</v>
      </c>
    </row>
    <row r="99" customFormat="false" ht="15" hidden="false" customHeight="true" outlineLevel="0" collapsed="false">
      <c r="A99" s="60" t="n">
        <v>46043</v>
      </c>
      <c r="C99" s="165" t="n">
        <v>24</v>
      </c>
      <c r="D99" s="38" t="n">
        <v>-2.4</v>
      </c>
      <c r="E99" s="166" t="n">
        <f aca="false">IF(C99=0,"",D99/C99)</f>
        <v>-0.1</v>
      </c>
      <c r="F99" s="36" t="n">
        <v>463.86</v>
      </c>
      <c r="G99" s="165" t="n">
        <v>2702.14</v>
      </c>
    </row>
    <row r="100" customFormat="false" ht="15" hidden="false" customHeight="true" outlineLevel="0" collapsed="false">
      <c r="A100" s="60" t="n">
        <v>46044</v>
      </c>
      <c r="C100" s="165" t="n">
        <v>24</v>
      </c>
      <c r="D100" s="36" t="n">
        <v>6</v>
      </c>
      <c r="E100" s="166" t="n">
        <f aca="false">IF(C100=0,"",D100/C100)</f>
        <v>0.25</v>
      </c>
      <c r="F100" s="36" t="n">
        <v>469.86</v>
      </c>
      <c r="G100" s="165" t="n">
        <v>2708.14</v>
      </c>
    </row>
    <row r="101" customFormat="false" ht="15" hidden="false" customHeight="true" outlineLevel="0" collapsed="false">
      <c r="A101" s="60" t="n">
        <v>46045</v>
      </c>
      <c r="C101" s="165" t="n">
        <v>28</v>
      </c>
      <c r="D101" s="38" t="n">
        <v>-12.8</v>
      </c>
      <c r="E101" s="166" t="n">
        <f aca="false">IF(C101=0,"",D101/C101)</f>
        <v>-0.457142857142857</v>
      </c>
      <c r="F101" s="36" t="n">
        <v>457.06</v>
      </c>
      <c r="G101" s="165" t="n">
        <v>2695.34</v>
      </c>
    </row>
    <row r="102" customFormat="false" ht="15" hidden="false" customHeight="true" outlineLevel="0" collapsed="false">
      <c r="A102" s="60" t="n">
        <v>46046</v>
      </c>
      <c r="C102" s="165" t="n">
        <v>27.5</v>
      </c>
      <c r="D102" s="36" t="n">
        <v>4</v>
      </c>
      <c r="E102" s="166" t="n">
        <f aca="false">IF(C102=0,"",D102/C102)</f>
        <v>0.145454545454545</v>
      </c>
      <c r="F102" s="36" t="n">
        <v>461.06</v>
      </c>
      <c r="G102" s="165" t="n">
        <v>2699.34</v>
      </c>
    </row>
    <row r="103" customFormat="false" ht="15" hidden="false" customHeight="true" outlineLevel="0" collapsed="false">
      <c r="A103" s="60" t="n">
        <v>46047</v>
      </c>
      <c r="C103" s="165" t="n">
        <v>22</v>
      </c>
      <c r="D103" s="38" t="n">
        <v>-9.1</v>
      </c>
      <c r="E103" s="166" t="n">
        <f aca="false">IF(C103=0,"",D103/C103)</f>
        <v>-0.413636363636364</v>
      </c>
      <c r="F103" s="36" t="n">
        <v>451.96</v>
      </c>
      <c r="G103" s="165" t="n">
        <v>2690.24</v>
      </c>
    </row>
    <row r="104" customFormat="false" ht="15" hidden="false" customHeight="true" outlineLevel="0" collapsed="false">
      <c r="A104" s="60" t="n">
        <v>46048</v>
      </c>
      <c r="C104" s="165" t="n">
        <v>22</v>
      </c>
      <c r="D104" s="36" t="n">
        <v>13.75</v>
      </c>
      <c r="E104" s="166" t="n">
        <f aca="false">IF(C104=0,"",D104/C104)</f>
        <v>0.625</v>
      </c>
      <c r="F104" s="36" t="n">
        <v>465.71</v>
      </c>
      <c r="G104" s="165" t="n">
        <v>2703.99</v>
      </c>
    </row>
    <row r="105" customFormat="false" ht="15" hidden="false" customHeight="true" outlineLevel="0" collapsed="false">
      <c r="A105" s="60" t="n">
        <v>46049</v>
      </c>
      <c r="C105" s="165" t="n">
        <v>24</v>
      </c>
      <c r="D105" s="38" t="n">
        <v>-3.75</v>
      </c>
      <c r="E105" s="166" t="n">
        <f aca="false">IF(C105=0,"",D105/C105)</f>
        <v>-0.15625</v>
      </c>
      <c r="F105" s="36" t="n">
        <v>461.96</v>
      </c>
      <c r="G105" s="165" t="n">
        <v>2700.24</v>
      </c>
    </row>
    <row r="106" customFormat="false" ht="15" hidden="false" customHeight="true" outlineLevel="0" collapsed="false">
      <c r="A106" s="60" t="n">
        <v>46050</v>
      </c>
      <c r="C106" s="165" t="n">
        <v>25</v>
      </c>
      <c r="D106" s="38" t="n">
        <v>-25</v>
      </c>
      <c r="E106" s="166" t="n">
        <f aca="false">IF(C106=0,"",D106/C106)</f>
        <v>-1</v>
      </c>
      <c r="F106" s="36" t="n">
        <v>436.96</v>
      </c>
      <c r="G106" s="165" t="n">
        <v>2675.24</v>
      </c>
    </row>
    <row r="107" customFormat="false" ht="15" hidden="false" customHeight="true" outlineLevel="0" collapsed="false">
      <c r="A107" s="60" t="n">
        <v>46051</v>
      </c>
      <c r="C107" s="165" t="n">
        <v>31</v>
      </c>
      <c r="D107" s="36" t="n">
        <v>9.35</v>
      </c>
      <c r="E107" s="166" t="n">
        <f aca="false">IF(C107=0,"",D107/C107)</f>
        <v>0.301612903225806</v>
      </c>
      <c r="F107" s="36" t="n">
        <v>446.31</v>
      </c>
      <c r="G107" s="165" t="n">
        <v>2684.59</v>
      </c>
    </row>
    <row r="108" customFormat="false" ht="15" hidden="false" customHeight="true" outlineLevel="0" collapsed="false">
      <c r="A108" s="60" t="n">
        <v>46052</v>
      </c>
      <c r="C108" s="165" t="n">
        <v>28</v>
      </c>
      <c r="D108" s="36" t="n">
        <v>39.8</v>
      </c>
      <c r="E108" s="166" t="n">
        <f aca="false">IF(C108=0,"",D108/C108)</f>
        <v>1.42142857142857</v>
      </c>
      <c r="F108" s="36" t="n">
        <v>486.11</v>
      </c>
      <c r="G108" s="165" t="n">
        <v>2724.39</v>
      </c>
    </row>
    <row r="109" customFormat="false" ht="15" hidden="false" customHeight="true" outlineLevel="0" collapsed="false">
      <c r="A109" s="60" t="n">
        <v>46053</v>
      </c>
      <c r="C109" s="165" t="n">
        <v>28</v>
      </c>
      <c r="D109" s="36" t="n">
        <v>28</v>
      </c>
      <c r="E109" s="166" t="n">
        <f aca="false">IF(C109=0,"",D109/C109)</f>
        <v>1</v>
      </c>
      <c r="F109" s="36" t="n">
        <v>514.11</v>
      </c>
      <c r="G109" s="165" t="n">
        <v>2752.39</v>
      </c>
    </row>
    <row r="110" customFormat="false" ht="15" hidden="false" customHeight="true" outlineLevel="0" collapsed="false">
      <c r="A110" s="63" t="s">
        <v>1796</v>
      </c>
      <c r="B110" s="66"/>
      <c r="C110" s="167" t="n">
        <f aca="false">SUM(C79:C109)</f>
        <v>794</v>
      </c>
      <c r="D110" s="148" t="n">
        <f aca="false">SUM(D79:D109)</f>
        <v>246.08</v>
      </c>
      <c r="E110" s="168" t="n">
        <f aca="false">IF(C110=0,"",D110/C110)</f>
        <v>0.30992443324937</v>
      </c>
      <c r="F110" s="148" t="n">
        <v>514.11</v>
      </c>
      <c r="G110" s="167" t="n">
        <v>2752.39</v>
      </c>
    </row>
    <row r="111" customFormat="false" ht="15" hidden="false" customHeight="true" outlineLevel="0" collapsed="false">
      <c r="A111" s="60" t="n">
        <v>46054</v>
      </c>
      <c r="C111" s="165" t="n">
        <v>21</v>
      </c>
      <c r="D111" s="36" t="n">
        <v>2.55</v>
      </c>
      <c r="E111" s="166" t="n">
        <f aca="false">IF(C111=0,"",D111/C111)</f>
        <v>0.121428571428571</v>
      </c>
      <c r="F111" s="36" t="n">
        <v>516.66</v>
      </c>
      <c r="G111" s="165" t="n">
        <v>2754.94</v>
      </c>
    </row>
    <row r="112" customFormat="false" ht="15" hidden="false" customHeight="true" outlineLevel="0" collapsed="false">
      <c r="A112" s="60" t="n">
        <v>46055</v>
      </c>
      <c r="C112" s="165" t="n">
        <v>28</v>
      </c>
      <c r="D112" s="38" t="n">
        <v>-28</v>
      </c>
      <c r="E112" s="166" t="n">
        <f aca="false">IF(C112=0,"",D112/C112)</f>
        <v>-1</v>
      </c>
      <c r="F112" s="36" t="n">
        <v>488.66</v>
      </c>
      <c r="G112" s="165" t="n">
        <v>2726.94</v>
      </c>
    </row>
    <row r="113" customFormat="false" ht="15" hidden="false" customHeight="true" outlineLevel="0" collapsed="false">
      <c r="A113" s="60" t="n">
        <v>46056</v>
      </c>
      <c r="C113" s="165" t="n">
        <v>14</v>
      </c>
      <c r="D113" s="38" t="n">
        <v>-14</v>
      </c>
      <c r="E113" s="166" t="n">
        <f aca="false">IF(C113=0,"",D113/C113)</f>
        <v>-1</v>
      </c>
      <c r="F113" s="36" t="n">
        <v>474.66</v>
      </c>
      <c r="G113" s="165" t="n">
        <v>2712.94</v>
      </c>
    </row>
    <row r="114" customFormat="false" ht="15" hidden="false" customHeight="true" outlineLevel="0" collapsed="false">
      <c r="A114" s="60" t="n">
        <v>46057</v>
      </c>
      <c r="C114" s="165" t="n">
        <v>37</v>
      </c>
      <c r="D114" s="36" t="n">
        <v>0.2</v>
      </c>
      <c r="E114" s="166" t="n">
        <f aca="false">IF(C114=0,"",D114/C114)</f>
        <v>0.00540540540540541</v>
      </c>
      <c r="F114" s="36" t="n">
        <v>474.86</v>
      </c>
      <c r="G114" s="165" t="n">
        <v>2713.14</v>
      </c>
    </row>
    <row r="115" customFormat="false" ht="15" hidden="false" customHeight="true" outlineLevel="0" collapsed="false">
      <c r="A115" s="60" t="n">
        <v>46058</v>
      </c>
      <c r="C115" s="165" t="n">
        <v>22</v>
      </c>
      <c r="D115" s="36" t="n">
        <v>27.25</v>
      </c>
      <c r="E115" s="166" t="n">
        <f aca="false">IF(C115=0,"",D115/C115)</f>
        <v>1.23863636363636</v>
      </c>
      <c r="F115" s="36" t="n">
        <v>502.11</v>
      </c>
      <c r="G115" s="165" t="n">
        <v>2740.39</v>
      </c>
    </row>
    <row r="116" customFormat="false" ht="15" hidden="false" customHeight="true" outlineLevel="0" collapsed="false">
      <c r="A116" s="60" t="n">
        <v>46059</v>
      </c>
      <c r="C116" s="165" t="n">
        <v>28</v>
      </c>
      <c r="D116" s="36" t="n">
        <v>57.95</v>
      </c>
      <c r="E116" s="166" t="n">
        <f aca="false">IF(C116=0,"",D116/C116)</f>
        <v>2.06964285714286</v>
      </c>
      <c r="F116" s="36" t="n">
        <v>560.06</v>
      </c>
      <c r="G116" s="165" t="n">
        <v>2798.34</v>
      </c>
    </row>
    <row r="117" customFormat="false" ht="15" hidden="false" customHeight="true" outlineLevel="0" collapsed="false">
      <c r="A117" s="60" t="n">
        <v>46060</v>
      </c>
      <c r="C117" s="165" t="n">
        <v>19.5</v>
      </c>
      <c r="D117" s="38" t="n">
        <v>-19.5</v>
      </c>
      <c r="E117" s="166" t="n">
        <f aca="false">IF(C117=0,"",D117/C117)</f>
        <v>-1</v>
      </c>
      <c r="F117" s="36" t="n">
        <v>540.56</v>
      </c>
      <c r="G117" s="165" t="n">
        <v>2778.84</v>
      </c>
    </row>
    <row r="118" customFormat="false" ht="15" hidden="false" customHeight="true" outlineLevel="0" collapsed="false">
      <c r="A118" s="60" t="n">
        <v>46061</v>
      </c>
      <c r="C118" s="165" t="n">
        <v>34</v>
      </c>
      <c r="D118" s="38" t="n">
        <v>-23.8</v>
      </c>
      <c r="E118" s="166" t="n">
        <f aca="false">IF(C118=0,"",D118/C118)</f>
        <v>-0.7</v>
      </c>
      <c r="F118" s="36" t="n">
        <v>516.76</v>
      </c>
      <c r="G118" s="165" t="n">
        <v>2755.04</v>
      </c>
    </row>
    <row r="119" customFormat="false" ht="15" hidden="false" customHeight="true" outlineLevel="0" collapsed="false">
      <c r="A119" s="60" t="n">
        <v>46062</v>
      </c>
      <c r="C119" s="165" t="n">
        <v>10</v>
      </c>
      <c r="D119" s="38" t="n">
        <v>-10</v>
      </c>
      <c r="E119" s="166" t="n">
        <f aca="false">IF(C119=0,"",D119/C119)</f>
        <v>-1</v>
      </c>
      <c r="F119" s="36" t="n">
        <v>506.76</v>
      </c>
      <c r="G119" s="165" t="n">
        <v>2745.04</v>
      </c>
    </row>
    <row r="120" customFormat="false" ht="15" hidden="false" customHeight="true" outlineLevel="0" collapsed="false">
      <c r="A120" s="60" t="n">
        <v>46063</v>
      </c>
      <c r="C120" s="165" t="n">
        <v>33</v>
      </c>
      <c r="D120" s="36" t="n">
        <v>31.2</v>
      </c>
      <c r="E120" s="166" t="n">
        <f aca="false">IF(C120=0,"",D120/C120)</f>
        <v>0.945454545454545</v>
      </c>
      <c r="F120" s="36" t="n">
        <v>537.96</v>
      </c>
      <c r="G120" s="165" t="n">
        <v>2776.24</v>
      </c>
    </row>
    <row r="121" customFormat="false" ht="15" hidden="false" customHeight="true" outlineLevel="0" collapsed="false">
      <c r="A121" s="60" t="n">
        <v>46064</v>
      </c>
      <c r="C121" s="165" t="n">
        <v>14</v>
      </c>
      <c r="D121" s="36" t="n">
        <v>36.81</v>
      </c>
      <c r="E121" s="166" t="n">
        <f aca="false">IF(C121=0,"",D121/C121)</f>
        <v>2.62928571428571</v>
      </c>
      <c r="F121" s="36" t="n">
        <v>574.77</v>
      </c>
      <c r="G121" s="165" t="n">
        <v>2813.05</v>
      </c>
    </row>
    <row r="122" customFormat="false" ht="15" hidden="false" customHeight="true" outlineLevel="0" collapsed="false">
      <c r="A122" s="60" t="n">
        <v>46065</v>
      </c>
      <c r="C122" s="165" t="n">
        <v>43.5</v>
      </c>
      <c r="D122" s="38" t="n">
        <v>-34.8</v>
      </c>
      <c r="E122" s="166" t="n">
        <f aca="false">IF(C122=0,"",D122/C122)</f>
        <v>-0.8</v>
      </c>
      <c r="F122" s="36" t="n">
        <v>539.97</v>
      </c>
      <c r="G122" s="165" t="n">
        <v>2778.25</v>
      </c>
    </row>
    <row r="123" customFormat="false" ht="15" hidden="false" customHeight="true" outlineLevel="0" collapsed="false">
      <c r="A123" s="60" t="n">
        <v>46066</v>
      </c>
      <c r="C123" s="165" t="n">
        <v>11</v>
      </c>
      <c r="D123" s="36" t="n">
        <v>2.5</v>
      </c>
      <c r="E123" s="166" t="n">
        <f aca="false">IF(C123=0,"",D123/C123)</f>
        <v>0.227272727272727</v>
      </c>
      <c r="F123" s="36" t="n">
        <v>542.47</v>
      </c>
      <c r="G123" s="165" t="n">
        <v>2780.75</v>
      </c>
    </row>
    <row r="124" customFormat="false" ht="15" hidden="false" customHeight="true" outlineLevel="0" collapsed="false">
      <c r="A124" s="60" t="n">
        <v>46073</v>
      </c>
      <c r="C124" s="165" t="n">
        <v>32.5</v>
      </c>
      <c r="D124" s="38" t="n">
        <v>-2.2</v>
      </c>
      <c r="E124" s="166" t="n">
        <f aca="false">IF(C124=0,"",D124/C124)</f>
        <v>-0.0676923076923077</v>
      </c>
      <c r="F124" s="36" t="n">
        <v>540.27</v>
      </c>
      <c r="G124" s="165" t="n">
        <v>2778.55</v>
      </c>
    </row>
    <row r="125" customFormat="false" ht="15" hidden="false" customHeight="true" outlineLevel="0" collapsed="false">
      <c r="A125" s="60" t="n">
        <v>46074</v>
      </c>
      <c r="C125" s="165" t="n">
        <v>30</v>
      </c>
      <c r="D125" s="36" t="n">
        <v>41.6</v>
      </c>
      <c r="E125" s="166" t="n">
        <f aca="false">IF(C125=0,"",D125/C125)</f>
        <v>1.38666666666667</v>
      </c>
      <c r="F125" s="36" t="n">
        <v>581.87</v>
      </c>
      <c r="G125" s="165" t="n">
        <v>2820.15</v>
      </c>
    </row>
    <row r="126" customFormat="false" ht="15" hidden="false" customHeight="true" outlineLevel="0" collapsed="false">
      <c r="A126" s="60" t="n">
        <v>46075</v>
      </c>
      <c r="C126" s="165" t="n">
        <v>22</v>
      </c>
      <c r="D126" s="38" t="n">
        <v>-0.8</v>
      </c>
      <c r="E126" s="166" t="n">
        <f aca="false">IF(C126=0,"",D126/C126)</f>
        <v>-0.0363636363636364</v>
      </c>
      <c r="F126" s="36" t="n">
        <v>581.07</v>
      </c>
      <c r="G126" s="165" t="n">
        <v>2819.35</v>
      </c>
    </row>
    <row r="127" customFormat="false" ht="15" hidden="false" customHeight="true" outlineLevel="0" collapsed="false">
      <c r="A127" s="60" t="n">
        <v>46076</v>
      </c>
      <c r="C127" s="165" t="n">
        <v>37.5</v>
      </c>
      <c r="D127" s="38" t="n">
        <v>-20.7</v>
      </c>
      <c r="E127" s="166" t="n">
        <f aca="false">IF(C127=0,"",D127/C127)</f>
        <v>-0.552</v>
      </c>
      <c r="F127" s="36" t="n">
        <v>560.37</v>
      </c>
      <c r="G127" s="165" t="n">
        <v>2798.65</v>
      </c>
    </row>
    <row r="128" customFormat="false" ht="15" hidden="false" customHeight="true" outlineLevel="0" collapsed="false">
      <c r="A128" s="60" t="n">
        <v>46077</v>
      </c>
      <c r="C128" s="165" t="n">
        <v>11</v>
      </c>
      <c r="D128" s="36" t="n">
        <v>1.3</v>
      </c>
      <c r="E128" s="166" t="n">
        <f aca="false">IF(C128=0,"",D128/C128)</f>
        <v>0.118181818181818</v>
      </c>
      <c r="F128" s="36" t="n">
        <v>561.67</v>
      </c>
      <c r="G128" s="165" t="n">
        <v>2799.95</v>
      </c>
    </row>
    <row r="129" customFormat="false" ht="15" hidden="false" customHeight="true" outlineLevel="0" collapsed="false">
      <c r="A129" s="60" t="n">
        <v>46078</v>
      </c>
      <c r="C129" s="165" t="n">
        <v>40.5</v>
      </c>
      <c r="D129" s="36" t="n">
        <v>6.6</v>
      </c>
      <c r="E129" s="166" t="n">
        <f aca="false">IF(C129=0,"",D129/C129)</f>
        <v>0.162962962962963</v>
      </c>
      <c r="F129" s="36" t="n">
        <v>568.27</v>
      </c>
      <c r="G129" s="165" t="n">
        <v>2806.55</v>
      </c>
    </row>
    <row r="130" customFormat="false" ht="15" hidden="false" customHeight="true" outlineLevel="0" collapsed="false">
      <c r="A130" s="60" t="n">
        <v>46079</v>
      </c>
      <c r="C130" s="165" t="n">
        <v>21</v>
      </c>
      <c r="D130" s="38" t="n">
        <v>-21</v>
      </c>
      <c r="E130" s="166" t="n">
        <f aca="false">IF(C130=0,"",D130/C130)</f>
        <v>-1</v>
      </c>
      <c r="F130" s="36" t="n">
        <v>547.27</v>
      </c>
      <c r="G130" s="165" t="n">
        <v>2785.55</v>
      </c>
    </row>
    <row r="131" customFormat="false" ht="15" hidden="false" customHeight="true" outlineLevel="0" collapsed="false">
      <c r="A131" s="60" t="n">
        <v>46080</v>
      </c>
      <c r="C131" s="165" t="n">
        <v>30</v>
      </c>
      <c r="D131" s="38" t="n">
        <v>-18.6</v>
      </c>
      <c r="E131" s="166" t="n">
        <f aca="false">IF(C131=0,"",D131/C131)</f>
        <v>-0.62</v>
      </c>
      <c r="F131" s="36" t="n">
        <v>528.67</v>
      </c>
      <c r="G131" s="165" t="n">
        <v>2766.95</v>
      </c>
    </row>
    <row r="132" customFormat="false" ht="15" hidden="false" customHeight="true" outlineLevel="0" collapsed="false">
      <c r="A132" s="60" t="n">
        <v>46081</v>
      </c>
      <c r="C132" s="165" t="n">
        <v>16</v>
      </c>
      <c r="D132" s="36" t="n">
        <v>1.4</v>
      </c>
      <c r="E132" s="166" t="n">
        <f aca="false">IF(C132=0,"",D132/C132)</f>
        <v>0.0875</v>
      </c>
      <c r="F132" s="36" t="n">
        <v>530.07</v>
      </c>
      <c r="G132" s="165" t="n">
        <v>2768.35</v>
      </c>
    </row>
    <row r="133" customFormat="false" ht="15" hidden="false" customHeight="true" outlineLevel="0" collapsed="false">
      <c r="A133" s="63" t="s">
        <v>1797</v>
      </c>
      <c r="B133" s="66"/>
      <c r="C133" s="167" t="n">
        <f aca="false">SUM(C111:C132)</f>
        <v>555.5</v>
      </c>
      <c r="D133" s="148" t="n">
        <f aca="false">SUM(D111:D132)</f>
        <v>15.96</v>
      </c>
      <c r="E133" s="168" t="n">
        <f aca="false">IF(C133=0,"",D133/C133)</f>
        <v>0.0287308730873087</v>
      </c>
      <c r="F133" s="148" t="n">
        <v>530.07</v>
      </c>
      <c r="G133" s="167" t="n">
        <v>2768.35</v>
      </c>
    </row>
    <row r="134" customFormat="false" ht="15" hidden="false" customHeight="true" outlineLevel="0" collapsed="false">
      <c r="A134" s="60" t="n">
        <v>46082</v>
      </c>
      <c r="C134" s="165" t="n">
        <v>15.5</v>
      </c>
      <c r="D134" s="38" t="n">
        <v>-3.8</v>
      </c>
      <c r="E134" s="166" t="n">
        <f aca="false">IF(C134=0,"",D134/C134)</f>
        <v>-0.245161290322581</v>
      </c>
      <c r="F134" s="36" t="n">
        <v>526.27</v>
      </c>
      <c r="G134" s="165" t="n">
        <v>2764.55</v>
      </c>
    </row>
    <row r="135" customFormat="false" ht="15" hidden="false" customHeight="true" outlineLevel="0" collapsed="false">
      <c r="A135" s="60" t="n">
        <v>46083</v>
      </c>
      <c r="C135" s="165" t="n">
        <v>31.5</v>
      </c>
      <c r="D135" s="38" t="n">
        <v>-19.87</v>
      </c>
      <c r="E135" s="166" t="n">
        <f aca="false">IF(C135=0,"",D135/C135)</f>
        <v>-0.630793650793651</v>
      </c>
      <c r="F135" s="36" t="n">
        <v>506.4</v>
      </c>
      <c r="G135" s="165" t="n">
        <v>2744.68</v>
      </c>
    </row>
    <row r="136" customFormat="false" ht="15" hidden="false" customHeight="true" outlineLevel="0" collapsed="false">
      <c r="A136" s="60" t="n">
        <v>46084</v>
      </c>
      <c r="C136" s="165" t="n">
        <v>17</v>
      </c>
      <c r="D136" s="38" t="n">
        <v>-7.1</v>
      </c>
      <c r="E136" s="166" t="n">
        <f aca="false">IF(C136=0,"",D136/C136)</f>
        <v>-0.417647058823529</v>
      </c>
      <c r="F136" s="36" t="n">
        <v>499.3</v>
      </c>
      <c r="G136" s="165" t="n">
        <v>2737.58</v>
      </c>
    </row>
    <row r="137" customFormat="false" ht="15" hidden="false" customHeight="true" outlineLevel="0" collapsed="false">
      <c r="A137" s="60" t="n">
        <v>46085</v>
      </c>
      <c r="C137" s="165" t="n">
        <v>33.5</v>
      </c>
      <c r="D137" s="38" t="n">
        <v>-12.5</v>
      </c>
      <c r="E137" s="166" t="n">
        <f aca="false">IF(C137=0,"",D137/C137)</f>
        <v>-0.373134328358209</v>
      </c>
      <c r="F137" s="36" t="n">
        <v>486.8</v>
      </c>
      <c r="G137" s="165" t="n">
        <v>2725.08</v>
      </c>
    </row>
    <row r="138" customFormat="false" ht="15" hidden="false" customHeight="true" outlineLevel="0" collapsed="false">
      <c r="A138" s="60" t="n">
        <v>46086</v>
      </c>
      <c r="C138" s="165" t="n">
        <v>21</v>
      </c>
      <c r="D138" s="36" t="n">
        <v>10.65</v>
      </c>
      <c r="E138" s="166" t="n">
        <f aca="false">IF(C138=0,"",D138/C138)</f>
        <v>0.507142857142857</v>
      </c>
      <c r="F138" s="36" t="n">
        <v>497.45</v>
      </c>
      <c r="G138" s="165" t="n">
        <v>2735.73</v>
      </c>
    </row>
    <row r="139" customFormat="false" ht="15" hidden="false" customHeight="true" outlineLevel="0" collapsed="false">
      <c r="A139" s="60" t="n">
        <v>46087</v>
      </c>
      <c r="C139" s="165" t="n">
        <v>25</v>
      </c>
      <c r="D139" s="38" t="n">
        <v>-11.8</v>
      </c>
      <c r="E139" s="166" t="n">
        <f aca="false">IF(C139=0,"",D139/C139)</f>
        <v>-0.472</v>
      </c>
      <c r="F139" s="36" t="n">
        <v>485.65</v>
      </c>
      <c r="G139" s="165" t="n">
        <v>2723.93</v>
      </c>
    </row>
    <row r="140" customFormat="false" ht="15" hidden="false" customHeight="true" outlineLevel="0" collapsed="false">
      <c r="A140" s="60" t="n">
        <v>46088</v>
      </c>
      <c r="C140" s="165" t="n">
        <v>24</v>
      </c>
      <c r="D140" s="36" t="n">
        <v>21.3</v>
      </c>
      <c r="E140" s="166" t="n">
        <f aca="false">IF(C140=0,"",D140/C140)</f>
        <v>0.8875</v>
      </c>
      <c r="F140" s="36" t="n">
        <v>506.95</v>
      </c>
      <c r="G140" s="165" t="n">
        <v>2745.23</v>
      </c>
    </row>
    <row r="141" customFormat="false" ht="15" hidden="false" customHeight="true" outlineLevel="0" collapsed="false">
      <c r="A141" s="60" t="n">
        <v>46089</v>
      </c>
      <c r="C141" s="165" t="n">
        <v>21</v>
      </c>
      <c r="D141" s="38" t="n">
        <v>-9.75</v>
      </c>
      <c r="E141" s="166" t="n">
        <f aca="false">IF(C141=0,"",D141/C141)</f>
        <v>-0.464285714285714</v>
      </c>
      <c r="F141" s="36" t="n">
        <v>497.2</v>
      </c>
      <c r="G141" s="165" t="n">
        <v>2735.48</v>
      </c>
    </row>
    <row r="142" customFormat="false" ht="15" hidden="false" customHeight="true" outlineLevel="0" collapsed="false">
      <c r="A142" s="60" t="n">
        <v>46090</v>
      </c>
      <c r="C142" s="165" t="n">
        <v>30.5</v>
      </c>
      <c r="D142" s="36" t="n">
        <v>7.3</v>
      </c>
      <c r="E142" s="166" t="n">
        <f aca="false">IF(C142=0,"",D142/C142)</f>
        <v>0.239344262295082</v>
      </c>
      <c r="F142" s="36" t="n">
        <v>504.5</v>
      </c>
      <c r="G142" s="165" t="n">
        <v>2742.78</v>
      </c>
    </row>
    <row r="143" customFormat="false" ht="15" hidden="false" customHeight="true" outlineLevel="0" collapsed="false">
      <c r="A143" s="60" t="n">
        <v>46091</v>
      </c>
      <c r="C143" s="165" t="n">
        <v>15</v>
      </c>
      <c r="D143" s="38" t="n">
        <v>-1.8</v>
      </c>
      <c r="E143" s="166" t="n">
        <f aca="false">IF(C143=0,"",D143/C143)</f>
        <v>-0.12</v>
      </c>
      <c r="F143" s="36" t="n">
        <v>502.7</v>
      </c>
      <c r="G143" s="165" t="n">
        <v>2740.98</v>
      </c>
    </row>
    <row r="144" customFormat="false" ht="15" hidden="false" customHeight="true" outlineLevel="0" collapsed="false">
      <c r="A144" s="60" t="n">
        <v>46092</v>
      </c>
      <c r="C144" s="165" t="n">
        <v>34.5</v>
      </c>
      <c r="D144" s="38" t="n">
        <v>-13.7</v>
      </c>
      <c r="E144" s="166" t="n">
        <f aca="false">IF(C144=0,"",D144/C144)</f>
        <v>-0.397101449275362</v>
      </c>
      <c r="F144" s="36" t="n">
        <v>489</v>
      </c>
      <c r="G144" s="165" t="n">
        <v>2727.28</v>
      </c>
    </row>
    <row r="145" customFormat="false" ht="15" hidden="false" customHeight="true" outlineLevel="0" collapsed="false">
      <c r="A145" s="60" t="n">
        <v>46093</v>
      </c>
      <c r="C145" s="165" t="n">
        <v>21</v>
      </c>
      <c r="D145" s="38" t="n">
        <v>-8.1</v>
      </c>
      <c r="E145" s="166" t="n">
        <f aca="false">IF(C145=0,"",D145/C145)</f>
        <v>-0.385714285714286</v>
      </c>
      <c r="F145" s="36" t="n">
        <v>480.9</v>
      </c>
      <c r="G145" s="165" t="n">
        <v>2719.18</v>
      </c>
    </row>
    <row r="146" customFormat="false" ht="15" hidden="false" customHeight="true" outlineLevel="0" collapsed="false">
      <c r="A146" s="60" t="n">
        <v>46094</v>
      </c>
      <c r="C146" s="165" t="n">
        <v>29.5</v>
      </c>
      <c r="D146" s="38" t="n">
        <v>-16.6</v>
      </c>
      <c r="E146" s="166" t="n">
        <f aca="false">IF(C146=0,"",D146/C146)</f>
        <v>-0.56271186440678</v>
      </c>
      <c r="F146" s="36" t="n">
        <v>464.3</v>
      </c>
      <c r="G146" s="165" t="n">
        <v>2702.58</v>
      </c>
    </row>
    <row r="147" customFormat="false" ht="15" hidden="false" customHeight="true" outlineLevel="0" collapsed="false">
      <c r="A147" s="60" t="n">
        <v>46095</v>
      </c>
      <c r="C147" s="165" t="n">
        <v>27</v>
      </c>
      <c r="D147" s="38" t="n">
        <v>-27</v>
      </c>
      <c r="E147" s="166" t="n">
        <f aca="false">IF(C147=0,"",D147/C147)</f>
        <v>-1</v>
      </c>
      <c r="F147" s="36" t="n">
        <v>437.3</v>
      </c>
      <c r="G147" s="165" t="n">
        <v>2675.58</v>
      </c>
    </row>
    <row r="148" customFormat="false" ht="15" hidden="false" customHeight="true" outlineLevel="0" collapsed="false">
      <c r="A148" s="60" t="n">
        <v>46096</v>
      </c>
      <c r="C148" s="165" t="n">
        <v>22</v>
      </c>
      <c r="D148" s="38" t="n">
        <v>-12.7</v>
      </c>
      <c r="E148" s="166" t="n">
        <f aca="false">IF(C148=0,"",D148/C148)</f>
        <v>-0.577272727272727</v>
      </c>
      <c r="F148" s="36" t="n">
        <v>424.6</v>
      </c>
      <c r="G148" s="165" t="n">
        <v>2662.88</v>
      </c>
    </row>
    <row r="149" customFormat="false" ht="15" hidden="false" customHeight="true" outlineLevel="0" collapsed="false">
      <c r="A149" s="60" t="n">
        <v>46097</v>
      </c>
      <c r="C149" s="165" t="n">
        <v>20</v>
      </c>
      <c r="D149" s="36" t="n">
        <v>64.4</v>
      </c>
      <c r="E149" s="166" t="n">
        <f aca="false">IF(C149=0,"",D149/C149)</f>
        <v>3.22</v>
      </c>
      <c r="F149" s="36" t="n">
        <v>489</v>
      </c>
      <c r="G149" s="165" t="n">
        <v>2727.28</v>
      </c>
    </row>
    <row r="150" customFormat="false" ht="15" hidden="false" customHeight="true" outlineLevel="0" collapsed="false">
      <c r="A150" s="60" t="n">
        <v>46098</v>
      </c>
      <c r="C150" s="165" t="n">
        <v>25.5</v>
      </c>
      <c r="D150" s="36" t="n">
        <v>5.82</v>
      </c>
      <c r="E150" s="166" t="n">
        <f aca="false">IF(C150=0,"",D150/C150)</f>
        <v>0.228235294117647</v>
      </c>
      <c r="F150" s="36" t="n">
        <v>494.82</v>
      </c>
      <c r="G150" s="165" t="n">
        <v>2733.1</v>
      </c>
    </row>
    <row r="151" customFormat="false" ht="15" hidden="false" customHeight="true" outlineLevel="0" collapsed="false">
      <c r="A151" s="60" t="n">
        <v>46099</v>
      </c>
      <c r="C151" s="165" t="n">
        <v>30</v>
      </c>
      <c r="D151" s="36" t="n">
        <v>25.6</v>
      </c>
      <c r="E151" s="166" t="n">
        <f aca="false">IF(C151=0,"",D151/C151)</f>
        <v>0.853333333333333</v>
      </c>
      <c r="F151" s="36" t="n">
        <v>520.42</v>
      </c>
      <c r="G151" s="165" t="n">
        <v>2758.7</v>
      </c>
    </row>
    <row r="152" customFormat="false" ht="15" hidden="false" customHeight="true" outlineLevel="0" collapsed="false">
      <c r="A152" s="60" t="n">
        <v>46100</v>
      </c>
      <c r="C152" s="165" t="n">
        <v>27</v>
      </c>
      <c r="D152" s="38" t="n">
        <v>-2.4</v>
      </c>
      <c r="E152" s="166" t="n">
        <f aca="false">IF(C152=0,"",D152/C152)</f>
        <v>-0.0888888888888889</v>
      </c>
      <c r="F152" s="36" t="n">
        <v>518.02</v>
      </c>
      <c r="G152" s="165" t="n">
        <v>2756.3</v>
      </c>
    </row>
    <row r="153" customFormat="false" ht="15" hidden="false" customHeight="true" outlineLevel="0" collapsed="false">
      <c r="A153" s="60" t="n">
        <v>46101</v>
      </c>
      <c r="C153" s="165" t="n">
        <v>23.5</v>
      </c>
      <c r="D153" s="36" t="n">
        <v>14.6</v>
      </c>
      <c r="E153" s="166" t="n">
        <f aca="false">IF(C153=0,"",D153/C153)</f>
        <v>0.621276595744681</v>
      </c>
      <c r="F153" s="36" t="n">
        <v>532.62</v>
      </c>
      <c r="G153" s="165" t="n">
        <v>2770.9</v>
      </c>
    </row>
    <row r="154" customFormat="false" ht="15" hidden="false" customHeight="true" outlineLevel="0" collapsed="false">
      <c r="A154" s="60" t="n">
        <v>46102</v>
      </c>
      <c r="C154" s="165" t="n">
        <v>19</v>
      </c>
      <c r="D154" s="36" t="n">
        <v>11.75</v>
      </c>
      <c r="E154" s="166" t="n">
        <f aca="false">IF(C154=0,"",D154/C154)</f>
        <v>0.618421052631579</v>
      </c>
      <c r="F154" s="36" t="n">
        <v>544.37</v>
      </c>
      <c r="G154" s="165" t="n">
        <v>2782.65</v>
      </c>
    </row>
    <row r="155" customFormat="false" ht="15" hidden="false" customHeight="true" outlineLevel="0" collapsed="false">
      <c r="A155" s="60" t="n">
        <v>46103</v>
      </c>
      <c r="C155" s="165" t="n">
        <v>32</v>
      </c>
      <c r="D155" s="38" t="n">
        <v>-14.9</v>
      </c>
      <c r="E155" s="166" t="n">
        <f aca="false">IF(C155=0,"",D155/C155)</f>
        <v>-0.465625</v>
      </c>
      <c r="F155" s="36" t="n">
        <v>529.47</v>
      </c>
      <c r="G155" s="165" t="n">
        <v>2767.75</v>
      </c>
    </row>
    <row r="156" customFormat="false" ht="15" hidden="false" customHeight="true" outlineLevel="0" collapsed="false">
      <c r="A156" s="60" t="n">
        <v>46104</v>
      </c>
      <c r="C156" s="165" t="n">
        <v>15</v>
      </c>
      <c r="D156" s="36" t="n">
        <v>49.64</v>
      </c>
      <c r="E156" s="166" t="n">
        <f aca="false">IF(C156=0,"",D156/C156)</f>
        <v>3.30933333333333</v>
      </c>
      <c r="F156" s="36" t="n">
        <v>579.11</v>
      </c>
      <c r="G156" s="165" t="n">
        <v>2817.39</v>
      </c>
    </row>
    <row r="157" customFormat="false" ht="15" hidden="false" customHeight="true" outlineLevel="0" collapsed="false">
      <c r="A157" s="60" t="n">
        <v>46105</v>
      </c>
      <c r="C157" s="165" t="n">
        <v>34.5</v>
      </c>
      <c r="D157" s="38" t="n">
        <v>-34.5</v>
      </c>
      <c r="E157" s="166" t="n">
        <f aca="false">IF(C157=0,"",D157/C157)</f>
        <v>-1</v>
      </c>
      <c r="F157" s="36" t="n">
        <v>544.61</v>
      </c>
      <c r="G157" s="165" t="n">
        <v>2782.89</v>
      </c>
    </row>
    <row r="158" customFormat="false" ht="15" hidden="false" customHeight="true" outlineLevel="0" collapsed="false">
      <c r="A158" s="60" t="n">
        <v>46106</v>
      </c>
      <c r="C158" s="165" t="n">
        <v>15.5</v>
      </c>
      <c r="D158" s="36" t="n">
        <v>2.5</v>
      </c>
      <c r="E158" s="166" t="n">
        <f aca="false">IF(C158=0,"",D158/C158)</f>
        <v>0.161290322580645</v>
      </c>
      <c r="F158" s="36" t="n">
        <v>547.11</v>
      </c>
      <c r="G158" s="165" t="n">
        <v>2785.39</v>
      </c>
    </row>
    <row r="159" customFormat="false" ht="15" hidden="false" customHeight="true" outlineLevel="0" collapsed="false">
      <c r="A159" s="60" t="n">
        <v>46107</v>
      </c>
      <c r="C159" s="165" t="n">
        <v>39</v>
      </c>
      <c r="D159" s="36" t="n">
        <v>2.55</v>
      </c>
      <c r="E159" s="166" t="n">
        <f aca="false">IF(C159=0,"",D159/C159)</f>
        <v>0.0653846153846154</v>
      </c>
      <c r="F159" s="36" t="n">
        <v>549.66</v>
      </c>
      <c r="G159" s="165" t="n">
        <v>2787.94</v>
      </c>
    </row>
    <row r="160" customFormat="false" ht="15" hidden="false" customHeight="true" outlineLevel="0" collapsed="false">
      <c r="A160" s="60" t="n">
        <v>46108</v>
      </c>
      <c r="C160" s="165" t="n">
        <v>7.5</v>
      </c>
      <c r="D160" s="38" t="n">
        <v>-7.5</v>
      </c>
      <c r="E160" s="166" t="n">
        <f aca="false">IF(C160=0,"",D160/C160)</f>
        <v>-1</v>
      </c>
      <c r="F160" s="36" t="n">
        <v>542.16</v>
      </c>
      <c r="G160" s="165" t="n">
        <v>2780.44</v>
      </c>
    </row>
    <row r="161" customFormat="false" ht="15" hidden="false" customHeight="true" outlineLevel="0" collapsed="false">
      <c r="A161" s="60" t="n">
        <v>46109</v>
      </c>
      <c r="C161" s="165" t="n">
        <v>32</v>
      </c>
      <c r="D161" s="38" t="n">
        <v>-6.4</v>
      </c>
      <c r="E161" s="166" t="n">
        <f aca="false">IF(C161=0,"",D161/C161)</f>
        <v>-0.2</v>
      </c>
      <c r="F161" s="36" t="n">
        <v>535.76</v>
      </c>
      <c r="G161" s="165" t="n">
        <v>2774.04</v>
      </c>
    </row>
    <row r="162" customFormat="false" ht="15" hidden="false" customHeight="true" outlineLevel="0" collapsed="false">
      <c r="A162" s="60" t="n">
        <v>46110</v>
      </c>
      <c r="C162" s="165" t="n">
        <v>20.5</v>
      </c>
      <c r="D162" s="36" t="n">
        <v>3.65</v>
      </c>
      <c r="E162" s="166" t="n">
        <f aca="false">IF(C162=0,"",D162/C162)</f>
        <v>0.178048780487805</v>
      </c>
      <c r="F162" s="36" t="n">
        <v>539.41</v>
      </c>
      <c r="G162" s="165" t="n">
        <v>2777.69</v>
      </c>
    </row>
    <row r="163" customFormat="false" ht="15" hidden="false" customHeight="true" outlineLevel="0" collapsed="false">
      <c r="A163" s="60" t="n">
        <v>46111</v>
      </c>
      <c r="C163" s="165" t="n">
        <v>28</v>
      </c>
      <c r="D163" s="38" t="n">
        <v>-17.87</v>
      </c>
      <c r="E163" s="166" t="n">
        <f aca="false">IF(C163=0,"",D163/C163)</f>
        <v>-0.638214285714286</v>
      </c>
      <c r="F163" s="36" t="n">
        <v>521.54</v>
      </c>
      <c r="G163" s="165" t="n">
        <v>2759.82</v>
      </c>
    </row>
    <row r="164" customFormat="false" ht="15" hidden="false" customHeight="true" outlineLevel="0" collapsed="false">
      <c r="A164" s="60" t="n">
        <v>46112</v>
      </c>
      <c r="C164" s="165" t="n">
        <v>22.5</v>
      </c>
      <c r="D164" s="38" t="n">
        <v>-13.9</v>
      </c>
      <c r="E164" s="166" t="n">
        <f aca="false">IF(C164=0,"",D164/C164)</f>
        <v>-0.617777777777778</v>
      </c>
      <c r="F164" s="36" t="n">
        <v>507.64</v>
      </c>
      <c r="G164" s="165" t="n">
        <v>2745.92</v>
      </c>
    </row>
    <row r="165" customFormat="false" ht="15" hidden="false" customHeight="true" outlineLevel="0" collapsed="false">
      <c r="A165" s="63" t="s">
        <v>1798</v>
      </c>
      <c r="B165" s="66"/>
      <c r="C165" s="167" t="n">
        <f aca="false">SUM(C134:C164)</f>
        <v>759.5</v>
      </c>
      <c r="D165" s="148" t="n">
        <f aca="false">SUM(D134:D164)</f>
        <v>-22.43</v>
      </c>
      <c r="E165" s="168" t="n">
        <f aca="false">IF(C165=0,"",D165/C165)</f>
        <v>-0.0295325872284398</v>
      </c>
      <c r="F165" s="148" t="n">
        <v>507.64</v>
      </c>
      <c r="G165" s="167" t="n">
        <v>2745.92</v>
      </c>
    </row>
    <row r="166" customFormat="false" ht="15" hidden="false" customHeight="true" outlineLevel="0" collapsed="false">
      <c r="A166" s="60" t="n">
        <v>46113</v>
      </c>
      <c r="C166" s="165" t="n">
        <v>21</v>
      </c>
      <c r="D166" s="38" t="n">
        <v>-10.5</v>
      </c>
      <c r="E166" s="166" t="n">
        <f aca="false">IF(C166=0,"",D166/C166)</f>
        <v>-0.5</v>
      </c>
      <c r="F166" s="36" t="n">
        <v>497.14</v>
      </c>
      <c r="G166" s="165" t="n">
        <v>2735.42</v>
      </c>
    </row>
    <row r="167" customFormat="false" ht="15" hidden="false" customHeight="true" outlineLevel="0" collapsed="false">
      <c r="A167" s="60" t="n">
        <v>46114</v>
      </c>
      <c r="C167" s="165" t="n">
        <v>22.5</v>
      </c>
      <c r="D167" s="36" t="n">
        <v>6.1</v>
      </c>
      <c r="E167" s="166" t="n">
        <f aca="false">IF(C167=0,"",D167/C167)</f>
        <v>0.271111111111111</v>
      </c>
      <c r="F167" s="36" t="n">
        <v>503.24</v>
      </c>
      <c r="G167" s="165" t="n">
        <v>2741.52</v>
      </c>
    </row>
    <row r="168" customFormat="false" ht="15" hidden="false" customHeight="true" outlineLevel="0" collapsed="false">
      <c r="A168" s="60" t="n">
        <v>46115</v>
      </c>
      <c r="C168" s="165" t="n">
        <v>22</v>
      </c>
      <c r="D168" s="38" t="n">
        <v>-22</v>
      </c>
      <c r="E168" s="166" t="n">
        <f aca="false">IF(C168=0,"",D168/C168)</f>
        <v>-1</v>
      </c>
      <c r="F168" s="36" t="n">
        <v>481.24</v>
      </c>
      <c r="G168" s="165" t="n">
        <v>2719.52</v>
      </c>
    </row>
    <row r="169" customFormat="false" ht="15" hidden="false" customHeight="true" outlineLevel="0" collapsed="false">
      <c r="A169" s="60" t="n">
        <v>46116</v>
      </c>
      <c r="C169" s="165" t="n">
        <v>21.5</v>
      </c>
      <c r="D169" s="36" t="n">
        <v>1</v>
      </c>
      <c r="E169" s="166" t="n">
        <f aca="false">IF(C169=0,"",D169/C169)</f>
        <v>0.0465116279069767</v>
      </c>
      <c r="F169" s="36" t="n">
        <v>482.24</v>
      </c>
      <c r="G169" s="165" t="n">
        <v>2720.52</v>
      </c>
    </row>
    <row r="170" customFormat="false" ht="15" hidden="false" customHeight="true" outlineLevel="0" collapsed="false">
      <c r="A170" s="60" t="n">
        <v>46117</v>
      </c>
      <c r="C170" s="165" t="n">
        <v>11</v>
      </c>
      <c r="D170" s="36" t="n">
        <v>32</v>
      </c>
      <c r="E170" s="166" t="n">
        <f aca="false">IF(C170=0,"",D170/C170)</f>
        <v>2.90909090909091</v>
      </c>
      <c r="F170" s="36" t="n">
        <v>514.24</v>
      </c>
      <c r="G170" s="165" t="n">
        <v>2752.52</v>
      </c>
    </row>
    <row r="171" customFormat="false" ht="15" hidden="false" customHeight="true" outlineLevel="0" collapsed="false">
      <c r="A171" s="60" t="n">
        <v>46118</v>
      </c>
      <c r="C171" s="165" t="n">
        <v>24</v>
      </c>
      <c r="D171" s="36" t="n">
        <v>3.6</v>
      </c>
      <c r="E171" s="166" t="n">
        <f aca="false">IF(C171=0,"",D171/C171)</f>
        <v>0.15</v>
      </c>
      <c r="F171" s="36" t="n">
        <v>517.84</v>
      </c>
      <c r="G171" s="165" t="n">
        <v>2756.12</v>
      </c>
    </row>
    <row r="172" customFormat="false" ht="15" hidden="false" customHeight="true" outlineLevel="0" collapsed="false">
      <c r="A172" s="60" t="n">
        <v>46119</v>
      </c>
      <c r="C172" s="165" t="n">
        <v>14</v>
      </c>
      <c r="D172" s="36" t="n">
        <v>11.35</v>
      </c>
      <c r="E172" s="166" t="n">
        <f aca="false">IF(C172=0,"",D172/C172)</f>
        <v>0.810714285714286</v>
      </c>
      <c r="F172" s="36" t="n">
        <v>529.19</v>
      </c>
      <c r="G172" s="165" t="n">
        <v>2767.47</v>
      </c>
    </row>
    <row r="173" customFormat="false" ht="15" hidden="false" customHeight="true" outlineLevel="0" collapsed="false">
      <c r="A173" s="60" t="n">
        <v>46120</v>
      </c>
      <c r="C173" s="165" t="n">
        <v>32</v>
      </c>
      <c r="D173" s="38" t="n">
        <v>-12.87</v>
      </c>
      <c r="E173" s="166" t="n">
        <f aca="false">IF(C173=0,"",D173/C173)</f>
        <v>-0.4021875</v>
      </c>
      <c r="F173" s="36" t="n">
        <v>516.32</v>
      </c>
      <c r="G173" s="165" t="n">
        <v>2754.6</v>
      </c>
    </row>
    <row r="174" customFormat="false" ht="15" hidden="false" customHeight="true" outlineLevel="0" collapsed="false">
      <c r="A174" s="60" t="n">
        <v>46121</v>
      </c>
      <c r="C174" s="165" t="n">
        <v>15.5</v>
      </c>
      <c r="D174" s="36" t="n">
        <v>28.6</v>
      </c>
      <c r="E174" s="166" t="n">
        <f aca="false">IF(C174=0,"",D174/C174)</f>
        <v>1.84516129032258</v>
      </c>
      <c r="F174" s="36" t="n">
        <v>544.92</v>
      </c>
      <c r="G174" s="165" t="n">
        <v>2783.2</v>
      </c>
    </row>
    <row r="175" customFormat="false" ht="15" hidden="false" customHeight="true" outlineLevel="0" collapsed="false">
      <c r="A175" s="60" t="n">
        <v>46122</v>
      </c>
      <c r="C175" s="165" t="n">
        <v>15.5</v>
      </c>
      <c r="D175" s="36" t="n">
        <v>3.15</v>
      </c>
      <c r="E175" s="166" t="n">
        <f aca="false">IF(C175=0,"",D175/C175)</f>
        <v>0.203225806451613</v>
      </c>
      <c r="F175" s="36" t="n">
        <v>548.07</v>
      </c>
      <c r="G175" s="165" t="n">
        <v>2786.35</v>
      </c>
    </row>
    <row r="176" customFormat="false" ht="15" hidden="false" customHeight="true" outlineLevel="0" collapsed="false">
      <c r="A176" s="60" t="n">
        <v>46123</v>
      </c>
      <c r="C176" s="165" t="n">
        <v>25</v>
      </c>
      <c r="D176" s="38" t="n">
        <v>-14.8</v>
      </c>
      <c r="E176" s="166" t="n">
        <f aca="false">IF(C176=0,"",D176/C176)</f>
        <v>-0.592</v>
      </c>
      <c r="F176" s="36" t="n">
        <v>533.27</v>
      </c>
      <c r="G176" s="165" t="n">
        <v>2771.55</v>
      </c>
    </row>
    <row r="177" customFormat="false" ht="15" hidden="false" customHeight="true" outlineLevel="0" collapsed="false">
      <c r="A177" s="60" t="n">
        <v>46125</v>
      </c>
      <c r="C177" s="165" t="n">
        <v>28.5</v>
      </c>
      <c r="D177" s="36" t="n">
        <v>77.02</v>
      </c>
      <c r="E177" s="166" t="n">
        <f aca="false">IF(C177=0,"",D177/C177)</f>
        <v>2.70245614035088</v>
      </c>
      <c r="F177" s="36" t="n">
        <v>610.29</v>
      </c>
      <c r="G177" s="165" t="n">
        <v>2848.57</v>
      </c>
    </row>
    <row r="178" customFormat="false" ht="15" hidden="false" customHeight="true" outlineLevel="0" collapsed="false">
      <c r="A178" s="60" t="n">
        <v>46127</v>
      </c>
      <c r="C178" s="165" t="n">
        <v>7</v>
      </c>
      <c r="D178" s="38" t="n">
        <v>-7</v>
      </c>
      <c r="E178" s="166" t="n">
        <f aca="false">IF(C178=0,"",D178/C178)</f>
        <v>-1</v>
      </c>
      <c r="F178" s="36" t="n">
        <v>603.29</v>
      </c>
      <c r="G178" s="165" t="n">
        <v>2841.57</v>
      </c>
    </row>
    <row r="179" customFormat="false" ht="15" hidden="false" customHeight="true" outlineLevel="0" collapsed="false">
      <c r="A179" s="60" t="n">
        <v>46128</v>
      </c>
      <c r="C179" s="165" t="n">
        <v>7</v>
      </c>
      <c r="D179" s="36" t="n">
        <v>5.6</v>
      </c>
      <c r="E179" s="166" t="n">
        <f aca="false">IF(C179=0,"",D179/C179)</f>
        <v>0.8</v>
      </c>
      <c r="F179" s="36" t="n">
        <v>608.89</v>
      </c>
      <c r="G179" s="165" t="n">
        <v>2847.17</v>
      </c>
    </row>
    <row r="180" customFormat="false" ht="15" hidden="false" customHeight="true" outlineLevel="0" collapsed="false">
      <c r="A180" s="60" t="n">
        <v>46130</v>
      </c>
      <c r="C180" s="165" t="n">
        <v>7</v>
      </c>
      <c r="D180" s="38" t="n">
        <v>-7</v>
      </c>
      <c r="E180" s="166" t="n">
        <f aca="false">IF(C180=0,"",D180/C180)</f>
        <v>-1</v>
      </c>
      <c r="F180" s="36" t="n">
        <v>601.89</v>
      </c>
      <c r="G180" s="165" t="n">
        <v>2840.17</v>
      </c>
    </row>
    <row r="181" customFormat="false" ht="15" hidden="false" customHeight="true" outlineLevel="0" collapsed="false">
      <c r="A181" s="60" t="n">
        <v>46131</v>
      </c>
      <c r="C181" s="165" t="n">
        <v>6.5</v>
      </c>
      <c r="D181" s="36" t="n">
        <v>3.15</v>
      </c>
      <c r="E181" s="166" t="n">
        <f aca="false">IF(C181=0,"",D181/C181)</f>
        <v>0.484615384615385</v>
      </c>
      <c r="F181" s="36" t="n">
        <v>605.04</v>
      </c>
      <c r="G181" s="165" t="n">
        <v>2843.32</v>
      </c>
    </row>
    <row r="182" customFormat="false" ht="15" hidden="false" customHeight="true" outlineLevel="0" collapsed="false">
      <c r="A182" s="60" t="n">
        <v>46132</v>
      </c>
      <c r="C182" s="165" t="n">
        <v>14</v>
      </c>
      <c r="D182" s="36" t="n">
        <v>8.5</v>
      </c>
      <c r="E182" s="166" t="n">
        <f aca="false">IF(C182=0,"",D182/C182)</f>
        <v>0.607142857142857</v>
      </c>
      <c r="F182" s="36" t="n">
        <v>613.54</v>
      </c>
      <c r="G182" s="165" t="n">
        <v>2851.82</v>
      </c>
    </row>
    <row r="183" customFormat="false" ht="15" hidden="false" customHeight="true" outlineLevel="0" collapsed="false">
      <c r="A183" s="60" t="n">
        <v>46133</v>
      </c>
      <c r="C183" s="165" t="n">
        <v>22</v>
      </c>
      <c r="D183" s="38" t="n">
        <v>-22</v>
      </c>
      <c r="E183" s="166" t="n">
        <f aca="false">IF(C183=0,"",D183/C183)</f>
        <v>-1</v>
      </c>
      <c r="F183" s="36" t="n">
        <v>591.54</v>
      </c>
      <c r="G183" s="165" t="n">
        <v>2829.82</v>
      </c>
    </row>
    <row r="184" customFormat="false" ht="15" hidden="false" customHeight="true" outlineLevel="0" collapsed="false">
      <c r="A184" s="60" t="n">
        <v>46135</v>
      </c>
      <c r="C184" s="165" t="n">
        <v>7</v>
      </c>
      <c r="D184" s="36" t="n">
        <v>6.2</v>
      </c>
      <c r="E184" s="166" t="n">
        <f aca="false">IF(C184=0,"",D184/C184)</f>
        <v>0.885714285714286</v>
      </c>
      <c r="F184" s="36" t="n">
        <v>597.74</v>
      </c>
      <c r="G184" s="165" t="n">
        <v>2836.02</v>
      </c>
    </row>
    <row r="185" customFormat="false" ht="15" hidden="false" customHeight="true" outlineLevel="0" collapsed="false">
      <c r="A185" s="60" t="n">
        <v>46136</v>
      </c>
      <c r="C185" s="165" t="n">
        <v>11</v>
      </c>
      <c r="D185" s="38" t="n">
        <v>-11</v>
      </c>
      <c r="E185" s="166" t="n">
        <f aca="false">IF(C185=0,"",D185/C185)</f>
        <v>-1</v>
      </c>
      <c r="F185" s="36" t="n">
        <v>586.74</v>
      </c>
      <c r="G185" s="165" t="n">
        <v>2825.02</v>
      </c>
    </row>
    <row r="186" customFormat="false" ht="15" hidden="false" customHeight="true" outlineLevel="0" collapsed="false">
      <c r="A186" s="60" t="n">
        <v>46137</v>
      </c>
      <c r="C186" s="165" t="n">
        <v>11</v>
      </c>
      <c r="D186" s="36" t="n">
        <v>16.08</v>
      </c>
      <c r="E186" s="166" t="n">
        <f aca="false">IF(C186=0,"",D186/C186)</f>
        <v>1.46181818181818</v>
      </c>
      <c r="F186" s="36" t="n">
        <v>602.82</v>
      </c>
      <c r="G186" s="165" t="n">
        <v>2841.1</v>
      </c>
    </row>
    <row r="187" customFormat="false" ht="15" hidden="false" customHeight="true" outlineLevel="0" collapsed="false">
      <c r="A187" s="60" t="n">
        <v>46138</v>
      </c>
      <c r="C187" s="165" t="n">
        <v>14</v>
      </c>
      <c r="D187" s="38" t="n">
        <v>-5</v>
      </c>
      <c r="E187" s="166" t="n">
        <f aca="false">IF(C187=0,"",D187/C187)</f>
        <v>-0.357142857142857</v>
      </c>
      <c r="F187" s="36" t="n">
        <v>597.82</v>
      </c>
      <c r="G187" s="165" t="n">
        <v>2836.1</v>
      </c>
    </row>
    <row r="188" customFormat="false" ht="15" hidden="false" customHeight="true" outlineLevel="0" collapsed="false">
      <c r="A188" s="60" t="n">
        <v>46139</v>
      </c>
      <c r="C188" s="165" t="n">
        <v>14</v>
      </c>
      <c r="D188" s="38" t="n">
        <v>-14</v>
      </c>
      <c r="E188" s="166" t="n">
        <f aca="false">IF(C188=0,"",D188/C188)</f>
        <v>-1</v>
      </c>
      <c r="F188" s="36" t="n">
        <v>583.82</v>
      </c>
      <c r="G188" s="165" t="n">
        <v>2822.1</v>
      </c>
    </row>
    <row r="189" customFormat="false" ht="15" hidden="false" customHeight="true" outlineLevel="0" collapsed="false">
      <c r="A189" s="60" t="n">
        <v>46140</v>
      </c>
      <c r="C189" s="165" t="n">
        <v>11</v>
      </c>
      <c r="D189" s="36" t="n">
        <v>1.3</v>
      </c>
      <c r="E189" s="166" t="n">
        <f aca="false">IF(C189=0,"",D189/C189)</f>
        <v>0.118181818181818</v>
      </c>
      <c r="F189" s="36" t="n">
        <v>585.12</v>
      </c>
      <c r="G189" s="165" t="n">
        <v>2823.4</v>
      </c>
    </row>
    <row r="190" customFormat="false" ht="15" hidden="false" customHeight="true" outlineLevel="0" collapsed="false">
      <c r="A190" s="60" t="n">
        <v>46141</v>
      </c>
      <c r="C190" s="165" t="n">
        <v>11</v>
      </c>
      <c r="D190" s="36" t="n">
        <v>11.95</v>
      </c>
      <c r="E190" s="166" t="n">
        <f aca="false">IF(C190=0,"",D190/C190)</f>
        <v>1.08636363636364</v>
      </c>
      <c r="F190" s="36" t="n">
        <v>597.07</v>
      </c>
      <c r="G190" s="165" t="n">
        <v>2835.35</v>
      </c>
    </row>
    <row r="191" customFormat="false" ht="15" hidden="false" customHeight="true" outlineLevel="0" collapsed="false">
      <c r="A191" s="60" t="n">
        <v>46142</v>
      </c>
      <c r="C191" s="165" t="n">
        <v>11</v>
      </c>
      <c r="D191" s="38" t="n">
        <v>-0.8</v>
      </c>
      <c r="E191" s="166" t="n">
        <f aca="false">IF(C191=0,"",D191/C191)</f>
        <v>-0.0727272727272727</v>
      </c>
      <c r="F191" s="36" t="n">
        <v>596.27</v>
      </c>
      <c r="G191" s="165" t="n">
        <v>2834.55</v>
      </c>
    </row>
    <row r="192" customFormat="false" ht="15" hidden="false" customHeight="true" outlineLevel="0" collapsed="false">
      <c r="A192" s="63" t="s">
        <v>1799</v>
      </c>
      <c r="B192" s="66"/>
      <c r="C192" s="167" t="n">
        <f aca="false">SUM(C166:C191)</f>
        <v>406</v>
      </c>
      <c r="D192" s="148" t="n">
        <f aca="false">SUM(D166:D191)</f>
        <v>88.63</v>
      </c>
      <c r="E192" s="168" t="n">
        <f aca="false">IF(C192=0,"",D192/C192)</f>
        <v>0.218300492610837</v>
      </c>
      <c r="F192" s="148" t="n">
        <v>596.27</v>
      </c>
      <c r="G192" s="167" t="n">
        <v>2834.55</v>
      </c>
    </row>
    <row r="193" customFormat="false" ht="15" hidden="false" customHeight="true" outlineLevel="0" collapsed="false">
      <c r="A193" s="60" t="n">
        <v>46143</v>
      </c>
      <c r="C193" s="165" t="n">
        <v>11</v>
      </c>
      <c r="D193" s="36" t="n">
        <v>6.1</v>
      </c>
      <c r="E193" s="166" t="n">
        <f aca="false">IF(C193=0,"",D193/C193)</f>
        <v>0.554545454545455</v>
      </c>
      <c r="F193" s="36" t="n">
        <v>602.37</v>
      </c>
      <c r="G193" s="165" t="n">
        <v>2840.65</v>
      </c>
    </row>
    <row r="194" customFormat="false" ht="15" hidden="false" customHeight="true" outlineLevel="0" collapsed="false">
      <c r="A194" s="60" t="n">
        <v>46144</v>
      </c>
      <c r="C194" s="165" t="n">
        <v>11</v>
      </c>
      <c r="D194" s="38" t="n">
        <v>-1.4</v>
      </c>
      <c r="E194" s="166" t="n">
        <f aca="false">IF(C194=0,"",D194/C194)</f>
        <v>-0.127272727272727</v>
      </c>
      <c r="F194" s="36" t="n">
        <v>600.97</v>
      </c>
      <c r="G194" s="165" t="n">
        <v>2839.25</v>
      </c>
    </row>
    <row r="195" customFormat="false" ht="15" hidden="false" customHeight="true" outlineLevel="0" collapsed="false">
      <c r="A195" s="60" t="n">
        <v>46145</v>
      </c>
      <c r="C195" s="165" t="n">
        <v>11</v>
      </c>
      <c r="D195" s="38" t="n">
        <v>-0.8</v>
      </c>
      <c r="E195" s="166" t="n">
        <f aca="false">IF(C195=0,"",D195/C195)</f>
        <v>-0.0727272727272727</v>
      </c>
      <c r="F195" s="36" t="n">
        <v>600.17</v>
      </c>
      <c r="G195" s="165" t="n">
        <v>2838.45</v>
      </c>
    </row>
    <row r="196" customFormat="false" ht="15" hidden="false" customHeight="true" outlineLevel="0" collapsed="false">
      <c r="A196" s="60" t="n">
        <v>46147</v>
      </c>
      <c r="C196" s="165" t="n">
        <v>22</v>
      </c>
      <c r="D196" s="38" t="n">
        <v>-17.5</v>
      </c>
      <c r="E196" s="166" t="n">
        <f aca="false">IF(C196=0,"",D196/C196)</f>
        <v>-0.795454545454545</v>
      </c>
      <c r="F196" s="36" t="n">
        <v>582.67</v>
      </c>
      <c r="G196" s="165" t="n">
        <v>2820.95</v>
      </c>
    </row>
    <row r="197" customFormat="false" ht="15" hidden="false" customHeight="true" outlineLevel="0" collapsed="false">
      <c r="A197" s="60" t="n">
        <v>46148</v>
      </c>
      <c r="C197" s="165" t="n">
        <v>7</v>
      </c>
      <c r="D197" s="38" t="n">
        <v>-7</v>
      </c>
      <c r="E197" s="166" t="n">
        <f aca="false">IF(C197=0,"",D197/C197)</f>
        <v>-1</v>
      </c>
      <c r="F197" s="36" t="n">
        <v>575.67</v>
      </c>
      <c r="G197" s="165" t="n">
        <v>2813.95</v>
      </c>
    </row>
    <row r="198" customFormat="false" ht="15" hidden="false" customHeight="true" outlineLevel="0" collapsed="false">
      <c r="A198" s="60" t="n">
        <v>46149</v>
      </c>
      <c r="C198" s="165" t="n">
        <v>7</v>
      </c>
      <c r="D198" s="36" t="n">
        <v>2.9</v>
      </c>
      <c r="E198" s="166" t="n">
        <f aca="false">IF(C198=0,"",D198/C198)</f>
        <v>0.414285714285714</v>
      </c>
      <c r="F198" s="36" t="n">
        <v>578.57</v>
      </c>
      <c r="G198" s="165" t="n">
        <v>2816.85</v>
      </c>
    </row>
    <row r="199" customFormat="false" ht="15" hidden="false" customHeight="true" outlineLevel="0" collapsed="false">
      <c r="A199" s="60" t="n">
        <v>46150</v>
      </c>
      <c r="C199" s="165" t="n">
        <v>6.5</v>
      </c>
      <c r="D199" s="38" t="n">
        <v>-6.5</v>
      </c>
      <c r="E199" s="166" t="n">
        <f aca="false">IF(C199=0,"",D199/C199)</f>
        <v>-1</v>
      </c>
      <c r="F199" s="36" t="n">
        <v>572.07</v>
      </c>
      <c r="G199" s="165" t="n">
        <v>2810.35</v>
      </c>
    </row>
    <row r="200" customFormat="false" ht="15" hidden="false" customHeight="true" outlineLevel="0" collapsed="false">
      <c r="A200" s="60" t="n">
        <v>46151</v>
      </c>
      <c r="C200" s="165" t="n">
        <v>7</v>
      </c>
      <c r="D200" s="38" t="n">
        <v>-7</v>
      </c>
      <c r="E200" s="166" t="n">
        <f aca="false">IF(C200=0,"",D200/C200)</f>
        <v>-1</v>
      </c>
      <c r="F200" s="36" t="n">
        <v>565.07</v>
      </c>
      <c r="G200" s="165" t="n">
        <v>2803.35</v>
      </c>
    </row>
    <row r="201" customFormat="false" ht="15" hidden="false" customHeight="true" outlineLevel="0" collapsed="false">
      <c r="A201" s="60" t="n">
        <v>46152</v>
      </c>
      <c r="C201" s="165" t="n">
        <v>7</v>
      </c>
      <c r="D201" s="36" t="n">
        <v>7.25</v>
      </c>
      <c r="E201" s="166" t="n">
        <f aca="false">IF(C201=0,"",D201/C201)</f>
        <v>1.03571428571429</v>
      </c>
      <c r="F201" s="36" t="n">
        <v>572.32</v>
      </c>
      <c r="G201" s="165" t="n">
        <v>2810.6</v>
      </c>
    </row>
    <row r="202" customFormat="false" ht="15" hidden="false" customHeight="true" outlineLevel="0" collapsed="false">
      <c r="A202" s="60" t="n">
        <v>46153</v>
      </c>
      <c r="C202" s="165" t="n">
        <v>7</v>
      </c>
      <c r="D202" s="38" t="n">
        <v>-7</v>
      </c>
      <c r="E202" s="166" t="n">
        <f aca="false">IF(C202=0,"",D202/C202)</f>
        <v>-1</v>
      </c>
      <c r="F202" s="36" t="n">
        <v>565.32</v>
      </c>
      <c r="G202" s="165" t="n">
        <v>2803.6</v>
      </c>
    </row>
    <row r="203" customFormat="false" ht="15" hidden="false" customHeight="true" outlineLevel="0" collapsed="false">
      <c r="A203" s="60" t="n">
        <v>46154</v>
      </c>
      <c r="C203" s="165" t="n">
        <v>7</v>
      </c>
      <c r="D203" s="38" t="n">
        <v>-7</v>
      </c>
      <c r="E203" s="166" t="n">
        <f aca="false">IF(C203=0,"",D203/C203)</f>
        <v>-1</v>
      </c>
      <c r="F203" s="36" t="n">
        <v>558.32</v>
      </c>
      <c r="G203" s="165" t="n">
        <v>2796.6</v>
      </c>
    </row>
    <row r="204" customFormat="false" ht="15" hidden="false" customHeight="true" outlineLevel="0" collapsed="false">
      <c r="A204" s="60" t="n">
        <v>46155</v>
      </c>
      <c r="C204" s="165" t="n">
        <v>3</v>
      </c>
      <c r="D204" s="38" t="n">
        <v>-3</v>
      </c>
      <c r="E204" s="166" t="n">
        <f aca="false">IF(C204=0,"",D204/C204)</f>
        <v>-1</v>
      </c>
      <c r="F204" s="36" t="n">
        <v>555.32</v>
      </c>
      <c r="G204" s="165" t="n">
        <v>2793.6</v>
      </c>
    </row>
    <row r="205" customFormat="false" ht="15" hidden="false" customHeight="true" outlineLevel="0" collapsed="false">
      <c r="A205" s="60" t="n">
        <v>46156</v>
      </c>
      <c r="C205" s="165" t="n">
        <v>3</v>
      </c>
      <c r="D205" s="38" t="n">
        <v>-3</v>
      </c>
      <c r="E205" s="166" t="n">
        <f aca="false">IF(C205=0,"",D205/C205)</f>
        <v>-1</v>
      </c>
      <c r="F205" s="36" t="n">
        <v>552.32</v>
      </c>
      <c r="G205" s="165" t="n">
        <v>2790.6</v>
      </c>
    </row>
    <row r="206" customFormat="false" ht="15" hidden="false" customHeight="true" outlineLevel="0" collapsed="false">
      <c r="A206" s="60" t="n">
        <v>46158</v>
      </c>
      <c r="C206" s="165" t="n">
        <v>5.5</v>
      </c>
      <c r="D206" s="38" t="n">
        <v>-5.5</v>
      </c>
      <c r="E206" s="166" t="n">
        <f aca="false">IF(C206=0,"",D206/C206)</f>
        <v>-1</v>
      </c>
      <c r="F206" s="36" t="n">
        <v>546.82</v>
      </c>
      <c r="G206" s="165" t="n">
        <v>2785.1</v>
      </c>
    </row>
    <row r="207" customFormat="false" ht="15" hidden="false" customHeight="true" outlineLevel="0" collapsed="false">
      <c r="A207" s="60" t="n">
        <v>46160</v>
      </c>
      <c r="C207" s="165" t="n">
        <v>7</v>
      </c>
      <c r="D207" s="38" t="n">
        <v>-7</v>
      </c>
      <c r="E207" s="166" t="n">
        <f aca="false">IF(C207=0,"",D207/C207)</f>
        <v>-1</v>
      </c>
      <c r="F207" s="36" t="n">
        <v>539.82</v>
      </c>
      <c r="G207" s="165" t="n">
        <v>2778.1</v>
      </c>
    </row>
    <row r="208" customFormat="false" ht="15" hidden="false" customHeight="true" outlineLevel="0" collapsed="false">
      <c r="A208" s="60" t="n">
        <v>46162</v>
      </c>
      <c r="C208" s="165" t="n">
        <v>7</v>
      </c>
      <c r="D208" s="38" t="n">
        <v>-7</v>
      </c>
      <c r="E208" s="166" t="n">
        <f aca="false">IF(C208=0,"",D208/C208)</f>
        <v>-1</v>
      </c>
      <c r="F208" s="36" t="n">
        <v>532.82</v>
      </c>
      <c r="G208" s="165" t="n">
        <v>2771.1</v>
      </c>
    </row>
    <row r="209" customFormat="false" ht="15" hidden="false" customHeight="true" outlineLevel="0" collapsed="false">
      <c r="A209" s="60" t="n">
        <v>46164</v>
      </c>
      <c r="C209" s="165" t="n">
        <v>7</v>
      </c>
      <c r="D209" s="36" t="n">
        <v>46.35</v>
      </c>
      <c r="E209" s="166" t="n">
        <f aca="false">IF(C209=0,"",D209/C209)</f>
        <v>6.62142857142857</v>
      </c>
      <c r="F209" s="36" t="n">
        <v>579.17</v>
      </c>
      <c r="G209" s="165" t="n">
        <v>2817.45</v>
      </c>
    </row>
    <row r="210" customFormat="false" ht="15" hidden="false" customHeight="true" outlineLevel="0" collapsed="false">
      <c r="A210" s="60" t="n">
        <v>46166</v>
      </c>
      <c r="C210" s="165" t="n">
        <v>7</v>
      </c>
      <c r="D210" s="36" t="n">
        <v>6.5</v>
      </c>
      <c r="E210" s="166" t="n">
        <f aca="false">IF(C210=0,"",D210/C210)</f>
        <v>0.928571428571429</v>
      </c>
      <c r="F210" s="36" t="n">
        <v>585.67</v>
      </c>
      <c r="G210" s="165" t="n">
        <v>2823.95</v>
      </c>
    </row>
    <row r="211" customFormat="false" ht="15" hidden="false" customHeight="true" outlineLevel="0" collapsed="false">
      <c r="A211" s="60" t="n">
        <v>46168</v>
      </c>
      <c r="C211" s="165" t="n">
        <v>6.5</v>
      </c>
      <c r="D211" s="36" t="n">
        <v>7.75</v>
      </c>
      <c r="E211" s="166" t="n">
        <f aca="false">IF(C211=0,"",D211/C211)</f>
        <v>1.19230769230769</v>
      </c>
      <c r="F211" s="36" t="n">
        <v>593.42</v>
      </c>
      <c r="G211" s="165" t="n">
        <v>2831.7</v>
      </c>
    </row>
    <row r="212" customFormat="false" ht="15" hidden="false" customHeight="true" outlineLevel="0" collapsed="false">
      <c r="A212" s="60" t="n">
        <v>46171</v>
      </c>
      <c r="C212" s="165" t="n">
        <v>12</v>
      </c>
      <c r="D212" s="36" t="n">
        <v>3.75</v>
      </c>
      <c r="E212" s="166" t="n">
        <f aca="false">IF(C212=0,"",D212/C212)</f>
        <v>0.3125</v>
      </c>
      <c r="F212" s="36" t="n">
        <v>597.17</v>
      </c>
      <c r="G212" s="165" t="n">
        <v>2835.45</v>
      </c>
    </row>
    <row r="213" customFormat="false" ht="15" hidden="false" customHeight="true" outlineLevel="0" collapsed="false">
      <c r="A213" s="60" t="n">
        <v>46173</v>
      </c>
      <c r="C213" s="165" t="n">
        <v>12</v>
      </c>
      <c r="D213" s="36" t="n">
        <v>6</v>
      </c>
      <c r="E213" s="166" t="n">
        <f aca="false">IF(C213=0,"",D213/C213)</f>
        <v>0.5</v>
      </c>
      <c r="F213" s="36" t="n">
        <v>603.17</v>
      </c>
      <c r="G213" s="165" t="n">
        <v>2841.45</v>
      </c>
    </row>
    <row r="214" customFormat="false" ht="15" hidden="false" customHeight="true" outlineLevel="0" collapsed="false">
      <c r="A214" s="63" t="s">
        <v>1800</v>
      </c>
      <c r="B214" s="66"/>
      <c r="C214" s="167" t="n">
        <f aca="false">SUM(C193:C213)</f>
        <v>173.5</v>
      </c>
      <c r="D214" s="148" t="n">
        <f aca="false">SUM(D193:D213)</f>
        <v>6.9</v>
      </c>
      <c r="E214" s="168" t="n">
        <f aca="false">IF(C214=0,"",D214/C214)</f>
        <v>0.0397694524495677</v>
      </c>
      <c r="F214" s="148" t="n">
        <v>603.17</v>
      </c>
      <c r="G214" s="167" t="n">
        <v>2841.45</v>
      </c>
    </row>
    <row r="215" customFormat="false" ht="15" hidden="false" customHeight="true" outlineLevel="0" collapsed="false">
      <c r="A215" s="60" t="n">
        <v>46176</v>
      </c>
      <c r="C215" s="165" t="n">
        <v>22</v>
      </c>
      <c r="D215" s="36" t="n">
        <v>2.13</v>
      </c>
      <c r="E215" s="166" t="n">
        <f aca="false">IF(C215=0,"",D215/C215)</f>
        <v>0.0968181818181818</v>
      </c>
      <c r="F215" s="36" t="n">
        <v>605.3</v>
      </c>
      <c r="G215" s="165" t="n">
        <v>2843.58</v>
      </c>
    </row>
    <row r="216" customFormat="false" ht="15" hidden="false" customHeight="true" outlineLevel="0" collapsed="false">
      <c r="A216" s="60" t="n">
        <v>46179</v>
      </c>
      <c r="C216" s="165" t="n">
        <v>12</v>
      </c>
      <c r="D216" s="36" t="n">
        <v>15</v>
      </c>
      <c r="E216" s="166" t="n">
        <f aca="false">IF(C216=0,"",D216/C216)</f>
        <v>1.25</v>
      </c>
      <c r="F216" s="36" t="n">
        <v>620.3</v>
      </c>
      <c r="G216" s="165" t="n">
        <v>2858.58</v>
      </c>
    </row>
    <row r="217" customFormat="false" ht="15" hidden="false" customHeight="true" outlineLevel="0" collapsed="false">
      <c r="A217" s="60" t="n">
        <v>46182</v>
      </c>
      <c r="C217" s="165" t="n">
        <v>12</v>
      </c>
      <c r="D217" s="38" t="n">
        <v>-1.2</v>
      </c>
      <c r="E217" s="166" t="n">
        <f aca="false">IF(C217=0,"",D217/C217)</f>
        <v>-0.1</v>
      </c>
      <c r="F217" s="36" t="n">
        <v>619.1</v>
      </c>
      <c r="G217" s="165" t="n">
        <v>2857.38</v>
      </c>
    </row>
    <row r="218" customFormat="false" ht="15" hidden="false" customHeight="true" outlineLevel="0" collapsed="false">
      <c r="A218" s="60" t="n">
        <v>46184</v>
      </c>
      <c r="C218" s="165" t="n">
        <v>15.5</v>
      </c>
      <c r="D218" s="38" t="n">
        <v>-2.9</v>
      </c>
      <c r="E218" s="166" t="n">
        <f aca="false">IF(C218=0,"",D218/C218)</f>
        <v>-0.187096774193548</v>
      </c>
      <c r="F218" s="36" t="n">
        <v>616.2</v>
      </c>
      <c r="G218" s="165" t="n">
        <v>2854.48</v>
      </c>
    </row>
    <row r="219" customFormat="false" ht="15" hidden="false" customHeight="true" outlineLevel="0" collapsed="false">
      <c r="A219" s="60" t="n">
        <v>46186</v>
      </c>
      <c r="C219" s="165" t="n">
        <v>12.5</v>
      </c>
      <c r="D219" s="38" t="n">
        <v>-12.5</v>
      </c>
      <c r="E219" s="166" t="n">
        <f aca="false">IF(C219=0,"",D219/C219)</f>
        <v>-1</v>
      </c>
      <c r="F219" s="36" t="n">
        <v>603.7</v>
      </c>
      <c r="G219" s="165" t="n">
        <v>2841.98</v>
      </c>
    </row>
    <row r="220" customFormat="false" ht="15" hidden="false" customHeight="true" outlineLevel="0" collapsed="false">
      <c r="A220" s="63" t="s">
        <v>1801</v>
      </c>
      <c r="B220" s="66"/>
      <c r="C220" s="167" t="n">
        <f aca="false">SUM(C215:C219)</f>
        <v>74</v>
      </c>
      <c r="D220" s="148" t="n">
        <f aca="false">SUM(D215:D219)</f>
        <v>0.53</v>
      </c>
      <c r="E220" s="168" t="n">
        <f aca="false">IF(C220=0,"",D220/C220)</f>
        <v>0.00716216216216216</v>
      </c>
      <c r="F220" s="148" t="n">
        <v>603.7</v>
      </c>
      <c r="G220" s="167" t="n">
        <v>2841.98</v>
      </c>
    </row>
    <row r="221" customFormat="false" ht="15" hidden="false" customHeight="true" outlineLevel="0" collapsed="false">
      <c r="A221" s="63" t="s">
        <v>1386</v>
      </c>
      <c r="B221" s="66"/>
      <c r="C221" s="167" t="n">
        <f aca="false">C6+C17+C47+C78+C110+C133+C165+C192+C214+C220</f>
        <v>4598.5</v>
      </c>
      <c r="D221" s="148" t="n">
        <f aca="false">D6+D17+D47+D78+D110+D133+D165+D192+D214+D220</f>
        <v>603.7</v>
      </c>
      <c r="E221" s="168" t="n">
        <f aca="false">IF(C221=0,"",D221/C221)</f>
        <v>0.131281939762966</v>
      </c>
      <c r="F221" s="148" t="n">
        <v>603.7</v>
      </c>
      <c r="G221" s="167" t="n">
        <v>2841.98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8"/>
    <col collapsed="false" customWidth="true" hidden="false" outlineLevel="0" max="3" min="3" style="1" width="12"/>
    <col collapsed="false" customWidth="true" hidden="false" outlineLevel="0" max="4" min="4" style="1" width="16"/>
    <col collapsed="false" customWidth="true" hidden="false" outlineLevel="0" max="5" min="5" style="1" width="11"/>
    <col collapsed="false" customWidth="true" hidden="false" outlineLevel="0" max="6" min="6" style="1" width="9"/>
    <col collapsed="false" customWidth="true" hidden="false" outlineLevel="0" max="7" min="7" style="1" width="13"/>
  </cols>
  <sheetData>
    <row r="1" customFormat="false" ht="18" hidden="false" customHeight="true" outlineLevel="0" collapsed="false">
      <c r="A1" s="163" t="s">
        <v>1791</v>
      </c>
      <c r="B1" s="163"/>
      <c r="C1" s="163"/>
      <c r="D1" s="163"/>
      <c r="E1" s="163"/>
      <c r="F1" s="163"/>
      <c r="G1" s="163"/>
    </row>
    <row r="2" customFormat="false" ht="15" hidden="false" customHeight="true" outlineLevel="0" collapsed="false">
      <c r="A2" s="164" t="s">
        <v>1157</v>
      </c>
      <c r="B2" s="164" t="s">
        <v>1241</v>
      </c>
      <c r="C2" s="164" t="s">
        <v>1227</v>
      </c>
      <c r="D2" s="164" t="s">
        <v>1764</v>
      </c>
      <c r="E2" s="164" t="s">
        <v>1578</v>
      </c>
      <c r="F2" s="164" t="s">
        <v>1129</v>
      </c>
      <c r="G2" s="164" t="s">
        <v>1579</v>
      </c>
    </row>
    <row r="3" customFormat="false" ht="15" hidden="false" customHeight="true" outlineLevel="0" collapsed="false">
      <c r="A3" s="1" t="s">
        <v>1802</v>
      </c>
      <c r="B3" s="1" t="n">
        <v>3</v>
      </c>
      <c r="C3" s="165" t="n">
        <v>68</v>
      </c>
      <c r="D3" s="169" t="s">
        <v>1803</v>
      </c>
      <c r="E3" s="36" t="n">
        <v>44.84</v>
      </c>
      <c r="F3" s="166" t="n">
        <f aca="false">IF(C3=0,"",E3/C3)</f>
        <v>0.659411764705882</v>
      </c>
      <c r="G3" s="165" t="n">
        <v>2283.12</v>
      </c>
    </row>
    <row r="4" customFormat="false" ht="15" hidden="false" customHeight="true" outlineLevel="0" collapsed="false">
      <c r="A4" s="1" t="s">
        <v>1804</v>
      </c>
      <c r="B4" s="1" t="n">
        <v>10</v>
      </c>
      <c r="C4" s="165" t="n">
        <v>253.5</v>
      </c>
      <c r="D4" s="169" t="s">
        <v>1805</v>
      </c>
      <c r="E4" s="36" t="n">
        <v>90.9</v>
      </c>
      <c r="F4" s="166" t="n">
        <f aca="false">IF(C4=0,"",E4/C4)</f>
        <v>0.358579881656805</v>
      </c>
      <c r="G4" s="165" t="n">
        <v>2374.02</v>
      </c>
    </row>
    <row r="5" customFormat="false" ht="15" hidden="false" customHeight="true" outlineLevel="0" collapsed="false">
      <c r="A5" s="1" t="s">
        <v>1806</v>
      </c>
      <c r="B5" s="1" t="n">
        <v>29</v>
      </c>
      <c r="C5" s="165" t="n">
        <v>767.5</v>
      </c>
      <c r="D5" s="169" t="s">
        <v>1807</v>
      </c>
      <c r="E5" s="36" t="n">
        <v>38.8</v>
      </c>
      <c r="F5" s="166" t="n">
        <f aca="false">IF(C5=0,"",E5/C5)</f>
        <v>0.0505537459283388</v>
      </c>
      <c r="G5" s="165" t="n">
        <v>2412.82</v>
      </c>
    </row>
    <row r="6" customFormat="false" ht="15" hidden="false" customHeight="true" outlineLevel="0" collapsed="false">
      <c r="A6" s="1" t="s">
        <v>1808</v>
      </c>
      <c r="B6" s="1" t="n">
        <v>30</v>
      </c>
      <c r="C6" s="165" t="n">
        <v>747</v>
      </c>
      <c r="D6" s="169" t="s">
        <v>1809</v>
      </c>
      <c r="E6" s="36" t="n">
        <v>93.49</v>
      </c>
      <c r="F6" s="166" t="n">
        <f aca="false">IF(C6=0,"",E6/C6)</f>
        <v>0.125153949129853</v>
      </c>
      <c r="G6" s="165" t="n">
        <v>2506.31</v>
      </c>
    </row>
    <row r="7" customFormat="false" ht="15" hidden="false" customHeight="true" outlineLevel="0" collapsed="false">
      <c r="A7" s="1" t="s">
        <v>1810</v>
      </c>
      <c r="B7" s="1" t="n">
        <v>31</v>
      </c>
      <c r="C7" s="165" t="n">
        <v>794</v>
      </c>
      <c r="D7" s="169" t="s">
        <v>1811</v>
      </c>
      <c r="E7" s="36" t="n">
        <v>246.08</v>
      </c>
      <c r="F7" s="166" t="n">
        <f aca="false">IF(C7=0,"",E7/C7)</f>
        <v>0.30992443324937</v>
      </c>
      <c r="G7" s="165" t="n">
        <v>2752.39</v>
      </c>
    </row>
    <row r="8" customFormat="false" ht="15" hidden="false" customHeight="true" outlineLevel="0" collapsed="false">
      <c r="A8" s="1" t="s">
        <v>1812</v>
      </c>
      <c r="B8" s="1" t="n">
        <v>22</v>
      </c>
      <c r="C8" s="165" t="n">
        <v>555.5</v>
      </c>
      <c r="D8" s="169" t="s">
        <v>1813</v>
      </c>
      <c r="E8" s="36" t="n">
        <v>15.96</v>
      </c>
      <c r="F8" s="166" t="n">
        <f aca="false">IF(C8=0,"",E8/C8)</f>
        <v>0.0287308730873087</v>
      </c>
      <c r="G8" s="165" t="n">
        <v>2768.35</v>
      </c>
    </row>
    <row r="9" customFormat="false" ht="15" hidden="false" customHeight="true" outlineLevel="0" collapsed="false">
      <c r="A9" s="1" t="s">
        <v>1814</v>
      </c>
      <c r="B9" s="1" t="n">
        <v>31</v>
      </c>
      <c r="C9" s="165" t="n">
        <v>759.5</v>
      </c>
      <c r="D9" s="169" t="s">
        <v>1815</v>
      </c>
      <c r="E9" s="38" t="n">
        <v>-22.43</v>
      </c>
      <c r="F9" s="166" t="n">
        <f aca="false">IF(C9=0,"",E9/C9)</f>
        <v>-0.0295325872284398</v>
      </c>
      <c r="G9" s="165" t="n">
        <v>2745.92</v>
      </c>
    </row>
    <row r="10" customFormat="false" ht="15" hidden="false" customHeight="true" outlineLevel="0" collapsed="false">
      <c r="A10" s="1" t="s">
        <v>1816</v>
      </c>
      <c r="B10" s="1" t="n">
        <v>26</v>
      </c>
      <c r="C10" s="165" t="n">
        <v>406</v>
      </c>
      <c r="D10" s="169" t="s">
        <v>1817</v>
      </c>
      <c r="E10" s="36" t="n">
        <v>88.63</v>
      </c>
      <c r="F10" s="166" t="n">
        <f aca="false">IF(C10=0,"",E10/C10)</f>
        <v>0.218300492610837</v>
      </c>
      <c r="G10" s="165" t="n">
        <v>2834.55</v>
      </c>
    </row>
    <row r="11" customFormat="false" ht="15" hidden="false" customHeight="true" outlineLevel="0" collapsed="false">
      <c r="A11" s="1" t="s">
        <v>1818</v>
      </c>
      <c r="B11" s="1" t="n">
        <v>21</v>
      </c>
      <c r="C11" s="165" t="n">
        <v>173.5</v>
      </c>
      <c r="D11" s="169" t="s">
        <v>1819</v>
      </c>
      <c r="E11" s="36" t="n">
        <v>6.9</v>
      </c>
      <c r="F11" s="166" t="n">
        <f aca="false">IF(C11=0,"",E11/C11)</f>
        <v>0.0397694524495677</v>
      </c>
      <c r="G11" s="165" t="n">
        <v>2841.45</v>
      </c>
    </row>
    <row r="12" customFormat="false" ht="15" hidden="false" customHeight="true" outlineLevel="0" collapsed="false">
      <c r="A12" s="1" t="s">
        <v>1820</v>
      </c>
      <c r="B12" s="1" t="n">
        <v>5</v>
      </c>
      <c r="C12" s="165" t="n">
        <v>74</v>
      </c>
      <c r="D12" s="169" t="s">
        <v>1821</v>
      </c>
      <c r="E12" s="36" t="n">
        <v>0.53</v>
      </c>
      <c r="F12" s="166" t="n">
        <f aca="false">IF(C12=0,"",E12/C12)</f>
        <v>0.00716216216216216</v>
      </c>
      <c r="G12" s="165" t="n">
        <v>2841.98</v>
      </c>
    </row>
    <row r="13" customFormat="false" ht="15" hidden="false" customHeight="true" outlineLevel="0" collapsed="false">
      <c r="A13" s="63" t="s">
        <v>1386</v>
      </c>
      <c r="B13" s="63" t="n">
        <f aca="false">B3+B4+B5+B6+B7+B8+B9+B10+B11+B12</f>
        <v>208</v>
      </c>
      <c r="C13" s="167" t="n">
        <f aca="false">C3+C4+C5+C6+C7+C8+C9+C10+C11+C12</f>
        <v>4598.5</v>
      </c>
      <c r="D13" s="66"/>
      <c r="E13" s="148" t="n">
        <f aca="false">E3+E4+E5+E6+E7+E8+E9+E10+E11+E12</f>
        <v>603.7</v>
      </c>
      <c r="F13" s="168" t="n">
        <f aca="false">IF(C13=0,"",E13/C13)</f>
        <v>0.131281939762966</v>
      </c>
      <c r="G13" s="167" t="n">
        <v>2841.98</v>
      </c>
    </row>
    <row r="15" customFormat="false" ht="15" hidden="false" customHeight="true" outlineLevel="0" collapsed="false">
      <c r="A15" s="170" t="s">
        <v>1588</v>
      </c>
      <c r="B15" s="170" t="s">
        <v>1589</v>
      </c>
    </row>
    <row r="16" customFormat="false" ht="15" hidden="false" customHeight="true" outlineLevel="0" collapsed="false">
      <c r="A16" s="1" t="s">
        <v>1590</v>
      </c>
      <c r="B16" s="1" t="s">
        <v>1822</v>
      </c>
    </row>
    <row r="17" customFormat="false" ht="15" hidden="false" customHeight="true" outlineLevel="0" collapsed="false">
      <c r="A17" s="1" t="s">
        <v>1592</v>
      </c>
      <c r="B17" s="1" t="n">
        <v>2238.28</v>
      </c>
    </row>
    <row r="18" customFormat="false" ht="15" hidden="false" customHeight="true" outlineLevel="0" collapsed="false">
      <c r="A18" s="1" t="s">
        <v>1593</v>
      </c>
      <c r="B18" s="1" t="n">
        <v>2841.98</v>
      </c>
    </row>
    <row r="19" customFormat="false" ht="15" hidden="false" customHeight="true" outlineLevel="0" collapsed="false">
      <c r="A19" s="1" t="s">
        <v>1594</v>
      </c>
      <c r="B19" s="1" t="n">
        <v>603.7</v>
      </c>
    </row>
    <row r="20" customFormat="false" ht="15" hidden="false" customHeight="true" outlineLevel="0" collapsed="false">
      <c r="A20" s="1" t="s">
        <v>1281</v>
      </c>
      <c r="B20" s="1" t="s">
        <v>1823</v>
      </c>
    </row>
    <row r="21" customFormat="false" ht="15" hidden="false" customHeight="true" outlineLevel="0" collapsed="false">
      <c r="A21" s="1" t="s">
        <v>1284</v>
      </c>
      <c r="B21" s="1" t="s">
        <v>1824</v>
      </c>
    </row>
    <row r="22" customFormat="false" ht="15" hidden="false" customHeight="true" outlineLevel="0" collapsed="false">
      <c r="A22" s="1" t="s">
        <v>1139</v>
      </c>
      <c r="B22" s="1" t="s">
        <v>1825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3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 t="s">
        <v>1</v>
      </c>
      <c r="B1" s="1" t="s">
        <v>1571</v>
      </c>
      <c r="D1" s="1" t="s">
        <v>1157</v>
      </c>
      <c r="E1" s="1" t="s">
        <v>1826</v>
      </c>
      <c r="F1" s="1" t="s">
        <v>1827</v>
      </c>
      <c r="H1" s="1" t="s">
        <v>1180</v>
      </c>
      <c r="I1" s="1" t="s">
        <v>1828</v>
      </c>
      <c r="K1" s="1" t="s">
        <v>1</v>
      </c>
      <c r="L1" s="1" t="s">
        <v>1829</v>
      </c>
      <c r="N1" s="1" t="s">
        <v>1830</v>
      </c>
    </row>
    <row r="2" customFormat="false" ht="15" hidden="false" customHeight="true" outlineLevel="0" collapsed="false">
      <c r="A2" s="60" t="n">
        <v>44042</v>
      </c>
      <c r="B2" s="1" t="n">
        <v>-2</v>
      </c>
      <c r="D2" s="1" t="s">
        <v>1831</v>
      </c>
      <c r="F2" s="1" t="n">
        <v>-2</v>
      </c>
      <c r="H2" s="1" t="s">
        <v>1158</v>
      </c>
      <c r="I2" s="1" t="n">
        <v>130.9</v>
      </c>
      <c r="K2" s="60" t="n">
        <v>44042</v>
      </c>
      <c r="L2" s="1" t="n">
        <v>0</v>
      </c>
      <c r="N2" s="1" t="n">
        <v>1</v>
      </c>
    </row>
    <row r="3" customFormat="false" ht="15" hidden="false" customHeight="true" outlineLevel="0" collapsed="false">
      <c r="A3" s="60" t="n">
        <v>44044</v>
      </c>
      <c r="B3" s="1" t="n">
        <v>3.5</v>
      </c>
      <c r="D3" s="1" t="s">
        <v>1832</v>
      </c>
      <c r="E3" s="1" t="n">
        <v>179.05</v>
      </c>
      <c r="H3" s="1" t="s">
        <v>1159</v>
      </c>
      <c r="I3" s="1" t="n">
        <v>16.1</v>
      </c>
      <c r="K3" s="60" t="n">
        <v>44044</v>
      </c>
      <c r="L3" s="1" t="n">
        <v>0</v>
      </c>
      <c r="N3" s="1" t="n">
        <v>2</v>
      </c>
    </row>
    <row r="4" customFormat="false" ht="15" hidden="false" customHeight="true" outlineLevel="0" collapsed="false">
      <c r="A4" s="60" t="n">
        <v>44048</v>
      </c>
      <c r="B4" s="1" t="n">
        <v>2.5</v>
      </c>
      <c r="D4" s="1" t="s">
        <v>1833</v>
      </c>
      <c r="E4" s="1" t="n">
        <v>174.13</v>
      </c>
      <c r="H4" s="1" t="s">
        <v>1160</v>
      </c>
      <c r="I4" s="1" t="n">
        <v>-1.9</v>
      </c>
      <c r="K4" s="60" t="n">
        <v>44048</v>
      </c>
      <c r="L4" s="1" t="n">
        <v>-1</v>
      </c>
      <c r="N4" s="1" t="n">
        <v>3</v>
      </c>
    </row>
    <row r="5" customFormat="false" ht="15" hidden="false" customHeight="true" outlineLevel="0" collapsed="false">
      <c r="A5" s="60" t="n">
        <v>44049</v>
      </c>
      <c r="B5" s="1" t="n">
        <v>9</v>
      </c>
      <c r="D5" s="1" t="s">
        <v>1834</v>
      </c>
      <c r="E5" s="1" t="n">
        <v>0.25</v>
      </c>
      <c r="H5" s="1" t="s">
        <v>1161</v>
      </c>
      <c r="I5" s="1" t="n">
        <v>5.9</v>
      </c>
      <c r="K5" s="60" t="n">
        <v>44049</v>
      </c>
      <c r="L5" s="1" t="n">
        <v>0</v>
      </c>
      <c r="N5" s="1" t="n">
        <v>4</v>
      </c>
    </row>
    <row r="6" customFormat="false" ht="15" hidden="false" customHeight="true" outlineLevel="0" collapsed="false">
      <c r="A6" s="60" t="n">
        <v>44050</v>
      </c>
      <c r="B6" s="1" t="n">
        <v>2.5</v>
      </c>
      <c r="D6" s="1" t="s">
        <v>1835</v>
      </c>
      <c r="E6" s="1" t="n">
        <v>39.77</v>
      </c>
      <c r="H6" s="1" t="s">
        <v>1162</v>
      </c>
      <c r="I6" s="1" t="n">
        <v>11.4</v>
      </c>
      <c r="K6" s="60" t="n">
        <v>44050</v>
      </c>
      <c r="L6" s="1" t="n">
        <v>-6.5</v>
      </c>
      <c r="N6" s="1" t="n">
        <v>5</v>
      </c>
    </row>
    <row r="7" customFormat="false" ht="15" hidden="false" customHeight="true" outlineLevel="0" collapsed="false">
      <c r="A7" s="60" t="n">
        <v>44053</v>
      </c>
      <c r="B7" s="1" t="n">
        <v>9.75</v>
      </c>
      <c r="D7" s="1" t="s">
        <v>1836</v>
      </c>
      <c r="E7" s="1" t="n">
        <v>167.44</v>
      </c>
      <c r="H7" s="1" t="s">
        <v>1163</v>
      </c>
      <c r="I7" s="1" t="n">
        <v>5.1</v>
      </c>
      <c r="K7" s="60" t="n">
        <v>44053</v>
      </c>
      <c r="L7" s="1" t="n">
        <v>0</v>
      </c>
      <c r="N7" s="1" t="n">
        <v>6</v>
      </c>
    </row>
    <row r="8" customFormat="false" ht="15" hidden="false" customHeight="true" outlineLevel="0" collapsed="false">
      <c r="A8" s="60" t="n">
        <v>44054</v>
      </c>
      <c r="B8" s="1" t="n">
        <v>6.75</v>
      </c>
      <c r="D8" s="1" t="s">
        <v>1837</v>
      </c>
      <c r="E8" s="1" t="n">
        <v>68.52</v>
      </c>
      <c r="H8" s="1" t="s">
        <v>1164</v>
      </c>
      <c r="I8" s="1" t="n">
        <v>13.1</v>
      </c>
      <c r="K8" s="60" t="n">
        <v>44054</v>
      </c>
      <c r="L8" s="1" t="n">
        <v>-3</v>
      </c>
      <c r="N8" s="1" t="n">
        <v>7</v>
      </c>
    </row>
    <row r="9" customFormat="false" ht="15" hidden="false" customHeight="true" outlineLevel="0" collapsed="false">
      <c r="A9" s="60" t="n">
        <v>44056</v>
      </c>
      <c r="B9" s="1" t="n">
        <v>14.5</v>
      </c>
      <c r="D9" s="1" t="s">
        <v>1838</v>
      </c>
      <c r="E9" s="1" t="n">
        <v>37.96</v>
      </c>
      <c r="K9" s="60" t="n">
        <v>44056</v>
      </c>
      <c r="L9" s="1" t="n">
        <v>0</v>
      </c>
      <c r="N9" s="1" t="n">
        <v>8</v>
      </c>
    </row>
    <row r="10" customFormat="false" ht="15" hidden="false" customHeight="true" outlineLevel="0" collapsed="false">
      <c r="A10" s="60" t="n">
        <v>44057</v>
      </c>
      <c r="B10" s="1" t="n">
        <v>164.5</v>
      </c>
      <c r="D10" s="1" t="s">
        <v>1839</v>
      </c>
      <c r="F10" s="1" t="n">
        <v>-3</v>
      </c>
      <c r="K10" s="60" t="n">
        <v>44057</v>
      </c>
      <c r="L10" s="1" t="n">
        <v>0</v>
      </c>
      <c r="N10" s="1" t="n">
        <v>9</v>
      </c>
    </row>
    <row r="11" customFormat="false" ht="15" hidden="false" customHeight="true" outlineLevel="0" collapsed="false">
      <c r="A11" s="60" t="n">
        <v>44058</v>
      </c>
      <c r="B11" s="1" t="n">
        <v>163.5</v>
      </c>
      <c r="D11" s="1" t="s">
        <v>1840</v>
      </c>
      <c r="E11" s="1" t="n">
        <v>37.83</v>
      </c>
      <c r="K11" s="60" t="n">
        <v>44058</v>
      </c>
      <c r="L11" s="1" t="n">
        <v>-1</v>
      </c>
      <c r="N11" s="1" t="n">
        <v>10</v>
      </c>
    </row>
    <row r="12" customFormat="false" ht="15" hidden="false" customHeight="true" outlineLevel="0" collapsed="false">
      <c r="A12" s="60" t="n">
        <v>44060</v>
      </c>
      <c r="B12" s="1" t="n">
        <v>163</v>
      </c>
      <c r="D12" s="1" t="s">
        <v>1841</v>
      </c>
      <c r="F12" s="1" t="n">
        <v>-22.75</v>
      </c>
      <c r="K12" s="60" t="n">
        <v>44060</v>
      </c>
      <c r="L12" s="1" t="n">
        <v>-1.5</v>
      </c>
      <c r="N12" s="1" t="n">
        <v>11</v>
      </c>
    </row>
    <row r="13" customFormat="false" ht="15" hidden="false" customHeight="true" outlineLevel="0" collapsed="false">
      <c r="A13" s="60" t="n">
        <v>44061</v>
      </c>
      <c r="B13" s="1" t="n">
        <v>160.5</v>
      </c>
      <c r="D13" s="1" t="s">
        <v>1842</v>
      </c>
      <c r="E13" s="1" t="n">
        <v>48.67</v>
      </c>
      <c r="K13" s="60" t="n">
        <v>44061</v>
      </c>
      <c r="L13" s="1" t="n">
        <v>-4</v>
      </c>
      <c r="N13" s="1" t="n">
        <v>12</v>
      </c>
    </row>
    <row r="14" customFormat="false" ht="15" hidden="false" customHeight="true" outlineLevel="0" collapsed="false">
      <c r="A14" s="60" t="n">
        <v>44063</v>
      </c>
      <c r="B14" s="1" t="n">
        <v>157</v>
      </c>
      <c r="D14" s="1" t="s">
        <v>1843</v>
      </c>
      <c r="F14" s="1" t="n">
        <v>-53.7</v>
      </c>
      <c r="K14" s="60" t="n">
        <v>44063</v>
      </c>
      <c r="L14" s="1" t="n">
        <v>-7.5</v>
      </c>
      <c r="N14" s="1" t="n">
        <v>13</v>
      </c>
    </row>
    <row r="15" customFormat="false" ht="15" hidden="false" customHeight="true" outlineLevel="0" collapsed="false">
      <c r="A15" s="60" t="n">
        <v>44065</v>
      </c>
      <c r="B15" s="1" t="n">
        <v>164.75</v>
      </c>
      <c r="D15" s="1" t="s">
        <v>1844</v>
      </c>
      <c r="F15" s="1" t="n">
        <v>-57.26</v>
      </c>
      <c r="K15" s="60" t="n">
        <v>44065</v>
      </c>
      <c r="L15" s="1" t="n">
        <v>0</v>
      </c>
      <c r="N15" s="1" t="n">
        <v>14</v>
      </c>
    </row>
    <row r="16" customFormat="false" ht="15" hidden="false" customHeight="true" outlineLevel="0" collapsed="false">
      <c r="A16" s="60" t="n">
        <v>44066</v>
      </c>
      <c r="B16" s="1" t="n">
        <v>174.25</v>
      </c>
      <c r="D16" s="1" t="s">
        <v>1845</v>
      </c>
      <c r="E16" s="1" t="n">
        <v>147.77</v>
      </c>
      <c r="K16" s="60" t="n">
        <v>44066</v>
      </c>
      <c r="L16" s="1" t="n">
        <v>0</v>
      </c>
      <c r="N16" s="1" t="n">
        <v>15</v>
      </c>
    </row>
    <row r="17" customFormat="false" ht="15" hidden="false" customHeight="true" outlineLevel="0" collapsed="false">
      <c r="A17" s="60" t="n">
        <v>44067</v>
      </c>
      <c r="B17" s="1" t="n">
        <v>173.75</v>
      </c>
      <c r="D17" s="1" t="s">
        <v>1846</v>
      </c>
      <c r="E17" s="1" t="n">
        <v>70.11</v>
      </c>
      <c r="K17" s="60" t="n">
        <v>44067</v>
      </c>
      <c r="L17" s="1" t="n">
        <v>-0.5</v>
      </c>
      <c r="N17" s="1" t="n">
        <v>16</v>
      </c>
    </row>
    <row r="18" customFormat="false" ht="15" hidden="false" customHeight="true" outlineLevel="0" collapsed="false">
      <c r="A18" s="60" t="n">
        <v>44068</v>
      </c>
      <c r="B18" s="1" t="n">
        <v>188.05</v>
      </c>
      <c r="D18" s="1" t="s">
        <v>1847</v>
      </c>
      <c r="E18" s="1" t="n">
        <v>8.63</v>
      </c>
      <c r="K18" s="60" t="n">
        <v>44068</v>
      </c>
      <c r="L18" s="1" t="n">
        <v>0</v>
      </c>
      <c r="N18" s="1" t="n">
        <v>17</v>
      </c>
    </row>
    <row r="19" customFormat="false" ht="15" hidden="false" customHeight="true" outlineLevel="0" collapsed="false">
      <c r="A19" s="60" t="n">
        <v>44069</v>
      </c>
      <c r="B19" s="1" t="n">
        <v>186.05</v>
      </c>
      <c r="D19" s="1" t="s">
        <v>1848</v>
      </c>
      <c r="F19" s="1" t="n">
        <v>-62.59</v>
      </c>
      <c r="K19" s="60" t="n">
        <v>44069</v>
      </c>
      <c r="L19" s="1" t="n">
        <v>-2</v>
      </c>
      <c r="N19" s="1" t="n">
        <v>18</v>
      </c>
    </row>
    <row r="20" customFormat="false" ht="15" hidden="false" customHeight="true" outlineLevel="0" collapsed="false">
      <c r="A20" s="60" t="n">
        <v>44073</v>
      </c>
      <c r="B20" s="1" t="n">
        <v>183.05</v>
      </c>
      <c r="D20" s="1" t="s">
        <v>1849</v>
      </c>
      <c r="F20" s="1" t="n">
        <v>-94.9</v>
      </c>
      <c r="K20" s="60" t="n">
        <v>44073</v>
      </c>
      <c r="L20" s="1" t="n">
        <v>-5</v>
      </c>
      <c r="N20" s="1" t="n">
        <v>19</v>
      </c>
    </row>
    <row r="21" customFormat="false" ht="15" hidden="false" customHeight="true" outlineLevel="0" collapsed="false">
      <c r="A21" s="60" t="n">
        <v>44074</v>
      </c>
      <c r="B21" s="1" t="n">
        <v>177.05</v>
      </c>
      <c r="D21" s="1" t="s">
        <v>1850</v>
      </c>
      <c r="F21" s="1" t="n">
        <v>-68.75</v>
      </c>
      <c r="K21" s="60" t="n">
        <v>44074</v>
      </c>
      <c r="L21" s="1" t="n">
        <v>-11</v>
      </c>
      <c r="N21" s="1" t="n">
        <v>20</v>
      </c>
    </row>
    <row r="22" customFormat="false" ht="15" hidden="false" customHeight="true" outlineLevel="0" collapsed="false">
      <c r="A22" s="60" t="n">
        <v>44075</v>
      </c>
      <c r="B22" s="1" t="n">
        <v>264.12</v>
      </c>
      <c r="D22" s="1" t="s">
        <v>1851</v>
      </c>
      <c r="E22" s="1" t="n">
        <v>13</v>
      </c>
      <c r="K22" s="60" t="n">
        <v>44075</v>
      </c>
      <c r="L22" s="1" t="n">
        <v>0</v>
      </c>
      <c r="N22" s="1" t="n">
        <v>21</v>
      </c>
    </row>
    <row r="23" customFormat="false" ht="15" hidden="false" customHeight="true" outlineLevel="0" collapsed="false">
      <c r="A23" s="60" t="n">
        <v>44076</v>
      </c>
      <c r="B23" s="1" t="n">
        <v>275.82</v>
      </c>
      <c r="D23" s="1" t="s">
        <v>1852</v>
      </c>
      <c r="E23" s="1" t="n">
        <v>140.64</v>
      </c>
      <c r="K23" s="60" t="n">
        <v>44076</v>
      </c>
      <c r="L23" s="1" t="n">
        <v>0</v>
      </c>
      <c r="N23" s="1" t="n">
        <v>22</v>
      </c>
    </row>
    <row r="24" customFormat="false" ht="15" hidden="false" customHeight="true" outlineLevel="0" collapsed="false">
      <c r="A24" s="60" t="n">
        <v>44077</v>
      </c>
      <c r="B24" s="1" t="n">
        <v>277.7</v>
      </c>
      <c r="D24" s="1" t="s">
        <v>1853</v>
      </c>
      <c r="F24" s="1" t="n">
        <v>-30</v>
      </c>
      <c r="K24" s="60" t="n">
        <v>44077</v>
      </c>
      <c r="L24" s="1" t="n">
        <v>0</v>
      </c>
      <c r="N24" s="1" t="n">
        <v>23</v>
      </c>
    </row>
    <row r="25" customFormat="false" ht="15" hidden="false" customHeight="true" outlineLevel="0" collapsed="false">
      <c r="A25" s="60" t="n">
        <v>44078</v>
      </c>
      <c r="B25" s="1" t="n">
        <v>270.7</v>
      </c>
      <c r="D25" s="1" t="s">
        <v>1854</v>
      </c>
      <c r="E25" s="1" t="n">
        <v>54</v>
      </c>
      <c r="K25" s="60" t="n">
        <v>44078</v>
      </c>
      <c r="L25" s="1" t="n">
        <v>-7</v>
      </c>
      <c r="N25" s="1" t="n">
        <v>24</v>
      </c>
    </row>
    <row r="26" customFormat="false" ht="15" hidden="false" customHeight="true" outlineLevel="0" collapsed="false">
      <c r="A26" s="60" t="n">
        <v>44079</v>
      </c>
      <c r="B26" s="1" t="n">
        <v>272.3</v>
      </c>
      <c r="D26" s="1" t="s">
        <v>1855</v>
      </c>
      <c r="F26" s="1" t="n">
        <v>-1.71</v>
      </c>
      <c r="K26" s="60" t="n">
        <v>44079</v>
      </c>
      <c r="L26" s="1" t="n">
        <v>-5.4</v>
      </c>
      <c r="N26" s="1" t="n">
        <v>25</v>
      </c>
    </row>
    <row r="27" customFormat="false" ht="15" hidden="false" customHeight="true" outlineLevel="0" collapsed="false">
      <c r="A27" s="60" t="n">
        <v>44080</v>
      </c>
      <c r="B27" s="1" t="n">
        <v>265.43</v>
      </c>
      <c r="D27" s="1" t="s">
        <v>1856</v>
      </c>
      <c r="F27" s="1" t="n">
        <v>-178.74</v>
      </c>
      <c r="K27" s="60" t="n">
        <v>44080</v>
      </c>
      <c r="L27" s="1" t="n">
        <v>-12.27</v>
      </c>
      <c r="N27" s="1" t="n">
        <v>26</v>
      </c>
    </row>
    <row r="28" customFormat="false" ht="15" hidden="false" customHeight="true" outlineLevel="0" collapsed="false">
      <c r="A28" s="60" t="n">
        <v>44082</v>
      </c>
      <c r="B28" s="1" t="n">
        <v>261.93</v>
      </c>
      <c r="D28" s="1" t="s">
        <v>1857</v>
      </c>
      <c r="E28" s="1" t="n">
        <v>40.05</v>
      </c>
      <c r="K28" s="60" t="n">
        <v>44082</v>
      </c>
      <c r="L28" s="1" t="n">
        <v>-15.77</v>
      </c>
      <c r="N28" s="1" t="n">
        <v>27</v>
      </c>
    </row>
    <row r="29" customFormat="false" ht="15" hidden="false" customHeight="true" outlineLevel="0" collapsed="false">
      <c r="A29" s="60" t="n">
        <v>44083</v>
      </c>
      <c r="B29" s="1" t="n">
        <v>317.43</v>
      </c>
      <c r="D29" s="1" t="s">
        <v>1858</v>
      </c>
      <c r="E29" s="1" t="n">
        <v>76.31</v>
      </c>
      <c r="K29" s="60" t="n">
        <v>44083</v>
      </c>
      <c r="L29" s="1" t="n">
        <v>0</v>
      </c>
      <c r="N29" s="1" t="n">
        <v>28</v>
      </c>
    </row>
    <row r="30" customFormat="false" ht="15" hidden="false" customHeight="true" outlineLevel="0" collapsed="false">
      <c r="A30" s="60" t="n">
        <v>44085</v>
      </c>
      <c r="B30" s="1" t="n">
        <v>316.93</v>
      </c>
      <c r="D30" s="1" t="s">
        <v>1859</v>
      </c>
      <c r="E30" s="1" t="n">
        <v>196.86</v>
      </c>
      <c r="K30" s="60" t="n">
        <v>44085</v>
      </c>
      <c r="L30" s="1" t="n">
        <v>-0.5</v>
      </c>
      <c r="N30" s="1" t="n">
        <v>29</v>
      </c>
    </row>
    <row r="31" customFormat="false" ht="15" hidden="false" customHeight="true" outlineLevel="0" collapsed="false">
      <c r="A31" s="60" t="n">
        <v>44087</v>
      </c>
      <c r="B31" s="1" t="n">
        <v>309.43</v>
      </c>
      <c r="D31" s="1" t="s">
        <v>1860</v>
      </c>
      <c r="E31" s="1" t="n">
        <v>39.82</v>
      </c>
      <c r="K31" s="60" t="n">
        <v>44087</v>
      </c>
      <c r="L31" s="1" t="n">
        <v>-8</v>
      </c>
      <c r="N31" s="1" t="n">
        <v>30</v>
      </c>
    </row>
    <row r="32" customFormat="false" ht="15" hidden="false" customHeight="true" outlineLevel="0" collapsed="false">
      <c r="A32" s="60" t="n">
        <v>44089</v>
      </c>
      <c r="B32" s="1" t="n">
        <v>306.93</v>
      </c>
      <c r="D32" s="1" t="s">
        <v>1861</v>
      </c>
      <c r="E32" s="1" t="n">
        <v>38.16</v>
      </c>
      <c r="K32" s="60" t="n">
        <v>44089</v>
      </c>
      <c r="L32" s="1" t="n">
        <v>-10.5</v>
      </c>
      <c r="N32" s="1" t="n">
        <v>31</v>
      </c>
    </row>
    <row r="33" customFormat="false" ht="15" hidden="false" customHeight="true" outlineLevel="0" collapsed="false">
      <c r="A33" s="60" t="n">
        <v>44090</v>
      </c>
      <c r="B33" s="1" t="n">
        <v>308.93</v>
      </c>
      <c r="D33" s="1" t="s">
        <v>1862</v>
      </c>
      <c r="F33" s="1" t="n">
        <v>-145.55</v>
      </c>
      <c r="K33" s="60" t="n">
        <v>44090</v>
      </c>
      <c r="L33" s="1" t="n">
        <v>-8.5</v>
      </c>
      <c r="N33" s="1" t="n">
        <v>32</v>
      </c>
    </row>
    <row r="34" customFormat="false" ht="15" hidden="false" customHeight="true" outlineLevel="0" collapsed="false">
      <c r="A34" s="60" t="n">
        <v>44092</v>
      </c>
      <c r="B34" s="1" t="n">
        <v>307.93</v>
      </c>
      <c r="D34" s="1" t="s">
        <v>1863</v>
      </c>
      <c r="E34" s="1" t="n">
        <v>515.39</v>
      </c>
      <c r="K34" s="60" t="n">
        <v>44092</v>
      </c>
      <c r="L34" s="1" t="n">
        <v>-9.5</v>
      </c>
      <c r="N34" s="1" t="n">
        <v>33</v>
      </c>
    </row>
    <row r="35" customFormat="false" ht="15" hidden="false" customHeight="true" outlineLevel="0" collapsed="false">
      <c r="A35" s="60" t="n">
        <v>44094</v>
      </c>
      <c r="B35" s="1" t="n">
        <v>307.43</v>
      </c>
      <c r="D35" s="1" t="s">
        <v>1864</v>
      </c>
      <c r="E35" s="1" t="n">
        <v>175.74</v>
      </c>
      <c r="K35" s="60" t="n">
        <v>44094</v>
      </c>
      <c r="L35" s="1" t="n">
        <v>-10</v>
      </c>
      <c r="N35" s="1" t="n">
        <v>34</v>
      </c>
    </row>
    <row r="36" customFormat="false" ht="15" hidden="false" customHeight="true" outlineLevel="0" collapsed="false">
      <c r="A36" s="60" t="n">
        <v>44095</v>
      </c>
      <c r="B36" s="1" t="n">
        <v>305.93</v>
      </c>
      <c r="D36" s="1" t="s">
        <v>1865</v>
      </c>
      <c r="E36" s="1" t="n">
        <v>84.05</v>
      </c>
      <c r="K36" s="60" t="n">
        <v>44095</v>
      </c>
      <c r="L36" s="1" t="n">
        <v>-11.5</v>
      </c>
      <c r="N36" s="1" t="n">
        <v>35</v>
      </c>
    </row>
    <row r="37" customFormat="false" ht="15" hidden="false" customHeight="true" outlineLevel="0" collapsed="false">
      <c r="A37" s="60" t="n">
        <v>44096</v>
      </c>
      <c r="B37" s="1" t="n">
        <v>311.68</v>
      </c>
      <c r="D37" s="1" t="s">
        <v>1866</v>
      </c>
      <c r="E37" s="1" t="n">
        <v>179.76</v>
      </c>
      <c r="K37" s="60" t="n">
        <v>44096</v>
      </c>
      <c r="L37" s="1" t="n">
        <v>-5.75</v>
      </c>
      <c r="N37" s="1" t="n">
        <v>36</v>
      </c>
    </row>
    <row r="38" customFormat="false" ht="15" hidden="false" customHeight="true" outlineLevel="0" collapsed="false">
      <c r="A38" s="60" t="n">
        <v>44097</v>
      </c>
      <c r="B38" s="1" t="n">
        <v>319.18</v>
      </c>
      <c r="D38" s="1" t="s">
        <v>1867</v>
      </c>
      <c r="F38" s="1" t="n">
        <v>-14.45</v>
      </c>
      <c r="K38" s="60" t="n">
        <v>44097</v>
      </c>
      <c r="L38" s="1" t="n">
        <v>0</v>
      </c>
      <c r="N38" s="1" t="n">
        <v>37</v>
      </c>
    </row>
    <row r="39" customFormat="false" ht="15" hidden="false" customHeight="true" outlineLevel="0" collapsed="false">
      <c r="A39" s="60" t="n">
        <v>44098</v>
      </c>
      <c r="B39" s="1" t="n">
        <v>336.18</v>
      </c>
      <c r="D39" s="1" t="s">
        <v>1868</v>
      </c>
      <c r="E39" s="1" t="n">
        <v>125.46</v>
      </c>
      <c r="K39" s="60" t="n">
        <v>44098</v>
      </c>
      <c r="L39" s="1" t="n">
        <v>0</v>
      </c>
      <c r="N39" s="1" t="n">
        <v>38</v>
      </c>
    </row>
    <row r="40" customFormat="false" ht="15" hidden="false" customHeight="true" outlineLevel="0" collapsed="false">
      <c r="A40" s="60" t="n">
        <v>44100</v>
      </c>
      <c r="B40" s="1" t="n">
        <v>341.93</v>
      </c>
      <c r="D40" s="1" t="s">
        <v>1869</v>
      </c>
      <c r="F40" s="1" t="n">
        <v>-41.32</v>
      </c>
      <c r="K40" s="60" t="n">
        <v>44100</v>
      </c>
      <c r="L40" s="1" t="n">
        <v>0</v>
      </c>
      <c r="N40" s="1" t="n">
        <v>39</v>
      </c>
    </row>
    <row r="41" customFormat="false" ht="15" hidden="false" customHeight="true" outlineLevel="0" collapsed="false">
      <c r="A41" s="60" t="n">
        <v>44101</v>
      </c>
      <c r="B41" s="1" t="n">
        <v>350.68</v>
      </c>
      <c r="D41" s="1" t="s">
        <v>1870</v>
      </c>
      <c r="E41" s="1" t="n">
        <v>57.78</v>
      </c>
      <c r="K41" s="60" t="n">
        <v>44101</v>
      </c>
      <c r="L41" s="1" t="n">
        <v>0</v>
      </c>
      <c r="N41" s="1" t="n">
        <v>40</v>
      </c>
    </row>
    <row r="42" customFormat="false" ht="15" hidden="false" customHeight="true" outlineLevel="0" collapsed="false">
      <c r="A42" s="60" t="n">
        <v>44102</v>
      </c>
      <c r="B42" s="1" t="n">
        <v>354.68</v>
      </c>
      <c r="D42" s="1" t="s">
        <v>1871</v>
      </c>
      <c r="F42" s="1" t="n">
        <v>-43.64</v>
      </c>
      <c r="K42" s="60" t="n">
        <v>44102</v>
      </c>
      <c r="L42" s="1" t="n">
        <v>0</v>
      </c>
      <c r="N42" s="1" t="n">
        <v>41</v>
      </c>
    </row>
    <row r="43" customFormat="false" ht="15" hidden="false" customHeight="true" outlineLevel="0" collapsed="false">
      <c r="A43" s="60" t="n">
        <v>44103</v>
      </c>
      <c r="B43" s="1" t="n">
        <v>352.18</v>
      </c>
      <c r="D43" s="1" t="s">
        <v>1872</v>
      </c>
      <c r="E43" s="1" t="n">
        <v>84.64</v>
      </c>
      <c r="K43" s="60" t="n">
        <v>44103</v>
      </c>
      <c r="L43" s="1" t="n">
        <v>-2.5</v>
      </c>
      <c r="N43" s="1" t="n">
        <v>42</v>
      </c>
    </row>
    <row r="44" customFormat="false" ht="15" hidden="false" customHeight="true" outlineLevel="0" collapsed="false">
      <c r="A44" s="60" t="n">
        <v>44104</v>
      </c>
      <c r="B44" s="1" t="n">
        <v>351.18</v>
      </c>
      <c r="D44" s="1" t="s">
        <v>1873</v>
      </c>
      <c r="F44" s="1" t="n">
        <v>-65.37</v>
      </c>
      <c r="K44" s="60" t="n">
        <v>44104</v>
      </c>
      <c r="L44" s="1" t="n">
        <v>-3.5</v>
      </c>
      <c r="N44" s="1" t="n">
        <v>43</v>
      </c>
    </row>
    <row r="45" customFormat="false" ht="15" hidden="false" customHeight="true" outlineLevel="0" collapsed="false">
      <c r="A45" s="60" t="n">
        <v>44105</v>
      </c>
      <c r="B45" s="1" t="n">
        <v>367.43</v>
      </c>
      <c r="D45" s="1" t="s">
        <v>1874</v>
      </c>
      <c r="E45" s="1" t="n">
        <v>86.07</v>
      </c>
      <c r="K45" s="60" t="n">
        <v>44105</v>
      </c>
      <c r="L45" s="1" t="n">
        <v>0</v>
      </c>
      <c r="N45" s="1" t="n">
        <v>44</v>
      </c>
    </row>
    <row r="46" customFormat="false" ht="15" hidden="false" customHeight="true" outlineLevel="0" collapsed="false">
      <c r="A46" s="60" t="n">
        <v>44107</v>
      </c>
      <c r="B46" s="1" t="n">
        <v>365.43</v>
      </c>
      <c r="D46" s="1" t="s">
        <v>1875</v>
      </c>
      <c r="E46" s="1" t="n">
        <v>80.69</v>
      </c>
      <c r="K46" s="60" t="n">
        <v>44107</v>
      </c>
      <c r="L46" s="1" t="n">
        <v>-2</v>
      </c>
      <c r="N46" s="1" t="n">
        <v>45</v>
      </c>
    </row>
    <row r="47" customFormat="false" ht="15" hidden="false" customHeight="true" outlineLevel="0" collapsed="false">
      <c r="A47" s="60" t="n">
        <v>44109</v>
      </c>
      <c r="B47" s="1" t="n">
        <v>361.93</v>
      </c>
      <c r="D47" s="1" t="s">
        <v>1876</v>
      </c>
      <c r="E47" s="1" t="n">
        <v>232.74</v>
      </c>
      <c r="K47" s="60" t="n">
        <v>44109</v>
      </c>
      <c r="L47" s="1" t="n">
        <v>-5.5</v>
      </c>
      <c r="N47" s="1" t="n">
        <v>46</v>
      </c>
    </row>
    <row r="48" customFormat="false" ht="15" hidden="false" customHeight="true" outlineLevel="0" collapsed="false">
      <c r="A48" s="60" t="n">
        <v>44111</v>
      </c>
      <c r="B48" s="1" t="n">
        <v>360.43</v>
      </c>
      <c r="D48" s="1" t="s">
        <v>1877</v>
      </c>
      <c r="F48" s="1" t="n">
        <v>-123.82</v>
      </c>
      <c r="K48" s="60" t="n">
        <v>44111</v>
      </c>
      <c r="L48" s="1" t="n">
        <v>-7</v>
      </c>
      <c r="N48" s="1" t="n">
        <v>47</v>
      </c>
    </row>
    <row r="49" customFormat="false" ht="15" hidden="false" customHeight="true" outlineLevel="0" collapsed="false">
      <c r="A49" s="60" t="n">
        <v>44113</v>
      </c>
      <c r="B49" s="1" t="n">
        <v>358.43</v>
      </c>
      <c r="D49" s="1" t="s">
        <v>1878</v>
      </c>
      <c r="E49" s="1" t="n">
        <v>22.56</v>
      </c>
      <c r="K49" s="60" t="n">
        <v>44113</v>
      </c>
      <c r="L49" s="1" t="n">
        <v>-9</v>
      </c>
      <c r="N49" s="1" t="n">
        <v>48</v>
      </c>
    </row>
    <row r="50" customFormat="false" ht="15" hidden="false" customHeight="true" outlineLevel="0" collapsed="false">
      <c r="A50" s="60" t="n">
        <v>44114</v>
      </c>
      <c r="B50" s="1" t="n">
        <v>356.43</v>
      </c>
      <c r="D50" s="1" t="s">
        <v>1879</v>
      </c>
      <c r="F50" s="1" t="n">
        <v>-113.03</v>
      </c>
      <c r="K50" s="60" t="n">
        <v>44114</v>
      </c>
      <c r="L50" s="1" t="n">
        <v>-11</v>
      </c>
      <c r="N50" s="1" t="n">
        <v>49</v>
      </c>
    </row>
    <row r="51" customFormat="false" ht="15" hidden="false" customHeight="true" outlineLevel="0" collapsed="false">
      <c r="A51" s="60" t="n">
        <v>44116</v>
      </c>
      <c r="B51" s="1" t="n">
        <v>351.43</v>
      </c>
      <c r="D51" s="1" t="s">
        <v>1880</v>
      </c>
      <c r="E51" s="1" t="n">
        <v>72.27</v>
      </c>
      <c r="K51" s="60" t="n">
        <v>44116</v>
      </c>
      <c r="L51" s="1" t="n">
        <v>-16</v>
      </c>
      <c r="N51" s="1" t="n">
        <v>50</v>
      </c>
    </row>
    <row r="52" customFormat="false" ht="15" hidden="false" customHeight="true" outlineLevel="0" collapsed="false">
      <c r="A52" s="60" t="n">
        <v>44187</v>
      </c>
      <c r="B52" s="1" t="n">
        <v>348.93</v>
      </c>
      <c r="D52" s="1" t="s">
        <v>1881</v>
      </c>
      <c r="E52" s="1" t="n">
        <v>31.65</v>
      </c>
      <c r="K52" s="60" t="n">
        <v>44187</v>
      </c>
      <c r="L52" s="1" t="n">
        <v>-18.5</v>
      </c>
      <c r="N52" s="1" t="n">
        <v>51</v>
      </c>
    </row>
    <row r="53" customFormat="false" ht="15" hidden="false" customHeight="true" outlineLevel="0" collapsed="false">
      <c r="A53" s="60" t="n">
        <v>44189</v>
      </c>
      <c r="B53" s="1" t="n">
        <v>356.56</v>
      </c>
      <c r="D53" s="1" t="s">
        <v>1882</v>
      </c>
      <c r="E53" s="1" t="n">
        <v>33.09</v>
      </c>
      <c r="K53" s="60" t="n">
        <v>44189</v>
      </c>
      <c r="L53" s="1" t="n">
        <v>-10.87</v>
      </c>
      <c r="N53" s="1" t="n">
        <v>52</v>
      </c>
    </row>
    <row r="54" customFormat="false" ht="15" hidden="false" customHeight="true" outlineLevel="0" collapsed="false">
      <c r="A54" s="60" t="n">
        <v>44191</v>
      </c>
      <c r="B54" s="1" t="n">
        <v>352.06</v>
      </c>
      <c r="D54" s="1" t="s">
        <v>1883</v>
      </c>
      <c r="E54" s="1" t="n">
        <v>44.84</v>
      </c>
      <c r="K54" s="60" t="n">
        <v>44191</v>
      </c>
      <c r="L54" s="1" t="n">
        <v>-15.37</v>
      </c>
      <c r="N54" s="1" t="n">
        <v>53</v>
      </c>
    </row>
    <row r="55" customFormat="false" ht="15" hidden="false" customHeight="true" outlineLevel="0" collapsed="false">
      <c r="A55" s="60" t="n">
        <v>44192</v>
      </c>
      <c r="B55" s="1" t="n">
        <v>363.44</v>
      </c>
      <c r="D55" s="1" t="s">
        <v>1884</v>
      </c>
      <c r="E55" s="1" t="n">
        <v>90.9</v>
      </c>
      <c r="K55" s="60" t="n">
        <v>44192</v>
      </c>
      <c r="L55" s="1" t="n">
        <v>-3.99</v>
      </c>
      <c r="N55" s="1" t="n">
        <v>54</v>
      </c>
    </row>
    <row r="56" customFormat="false" ht="15" hidden="false" customHeight="true" outlineLevel="0" collapsed="false">
      <c r="A56" s="60" t="n">
        <v>44193</v>
      </c>
      <c r="B56" s="1" t="n">
        <v>362.94</v>
      </c>
      <c r="D56" s="1" t="s">
        <v>1885</v>
      </c>
      <c r="E56" s="1" t="n">
        <v>38.8</v>
      </c>
      <c r="K56" s="60" t="n">
        <v>44193</v>
      </c>
      <c r="L56" s="1" t="n">
        <v>-4.49</v>
      </c>
      <c r="N56" s="1" t="n">
        <v>55</v>
      </c>
    </row>
    <row r="57" customFormat="false" ht="15" hidden="false" customHeight="true" outlineLevel="0" collapsed="false">
      <c r="A57" s="60" t="n">
        <v>44194</v>
      </c>
      <c r="B57" s="1" t="n">
        <v>356.44</v>
      </c>
      <c r="D57" s="1" t="s">
        <v>1886</v>
      </c>
      <c r="E57" s="1" t="n">
        <v>93.49</v>
      </c>
      <c r="K57" s="60" t="n">
        <v>44194</v>
      </c>
      <c r="L57" s="1" t="n">
        <v>-10.99</v>
      </c>
      <c r="N57" s="1" t="n">
        <v>56</v>
      </c>
    </row>
    <row r="58" customFormat="false" ht="15" hidden="false" customHeight="true" outlineLevel="0" collapsed="false">
      <c r="A58" s="60" t="n">
        <v>44195</v>
      </c>
      <c r="B58" s="1" t="n">
        <v>389.7</v>
      </c>
      <c r="D58" s="1" t="s">
        <v>1887</v>
      </c>
      <c r="E58" s="1" t="n">
        <v>246.08</v>
      </c>
      <c r="K58" s="60" t="n">
        <v>44195</v>
      </c>
      <c r="L58" s="1" t="n">
        <v>0</v>
      </c>
      <c r="N58" s="1" t="n">
        <v>57</v>
      </c>
    </row>
    <row r="59" customFormat="false" ht="15" hidden="false" customHeight="true" outlineLevel="0" collapsed="false">
      <c r="A59" s="60" t="n">
        <v>44196</v>
      </c>
      <c r="B59" s="1" t="n">
        <v>391.2</v>
      </c>
      <c r="D59" s="1" t="s">
        <v>1888</v>
      </c>
      <c r="E59" s="1" t="n">
        <v>15.96</v>
      </c>
      <c r="K59" s="60" t="n">
        <v>44196</v>
      </c>
      <c r="L59" s="1" t="n">
        <v>0</v>
      </c>
      <c r="N59" s="1" t="n">
        <v>58</v>
      </c>
    </row>
    <row r="60" customFormat="false" ht="15" hidden="false" customHeight="true" outlineLevel="0" collapsed="false">
      <c r="A60" s="60" t="n">
        <v>44197</v>
      </c>
      <c r="B60" s="1" t="n">
        <v>401.2</v>
      </c>
      <c r="D60" s="1" t="s">
        <v>1889</v>
      </c>
      <c r="F60" s="1" t="n">
        <v>-22.43</v>
      </c>
      <c r="K60" s="60" t="n">
        <v>44197</v>
      </c>
      <c r="L60" s="1" t="n">
        <v>0</v>
      </c>
      <c r="N60" s="1" t="n">
        <v>59</v>
      </c>
    </row>
    <row r="61" customFormat="false" ht="15" hidden="false" customHeight="true" outlineLevel="0" collapsed="false">
      <c r="A61" s="60" t="n">
        <v>44198</v>
      </c>
      <c r="B61" s="1" t="n">
        <v>401.95</v>
      </c>
      <c r="D61" s="1" t="s">
        <v>1890</v>
      </c>
      <c r="E61" s="1" t="n">
        <v>88.63</v>
      </c>
      <c r="K61" s="60" t="n">
        <v>44198</v>
      </c>
      <c r="L61" s="1" t="n">
        <v>0</v>
      </c>
      <c r="N61" s="1" t="n">
        <v>60</v>
      </c>
    </row>
    <row r="62" customFormat="false" ht="15" hidden="false" customHeight="true" outlineLevel="0" collapsed="false">
      <c r="A62" s="60" t="n">
        <v>44199</v>
      </c>
      <c r="B62" s="1" t="n">
        <v>401.95</v>
      </c>
      <c r="D62" s="1" t="s">
        <v>1891</v>
      </c>
      <c r="E62" s="1" t="n">
        <v>6.9</v>
      </c>
      <c r="K62" s="60" t="n">
        <v>44199</v>
      </c>
      <c r="L62" s="1" t="n">
        <v>0</v>
      </c>
      <c r="N62" s="1" t="n">
        <v>61</v>
      </c>
    </row>
    <row r="63" customFormat="false" ht="15" hidden="false" customHeight="true" outlineLevel="0" collapsed="false">
      <c r="A63" s="60" t="n">
        <v>44200</v>
      </c>
      <c r="B63" s="1" t="n">
        <v>397.08</v>
      </c>
      <c r="D63" s="1" t="s">
        <v>1892</v>
      </c>
      <c r="E63" s="1" t="n">
        <v>0.53</v>
      </c>
      <c r="K63" s="60" t="n">
        <v>44200</v>
      </c>
      <c r="L63" s="1" t="n">
        <v>-4.87</v>
      </c>
      <c r="N63" s="1" t="n">
        <v>62</v>
      </c>
    </row>
    <row r="64" customFormat="false" ht="15" hidden="false" customHeight="true" outlineLevel="0" collapsed="false">
      <c r="A64" s="60" t="n">
        <v>44201</v>
      </c>
      <c r="B64" s="1" t="n">
        <v>405.12</v>
      </c>
      <c r="K64" s="60" t="n">
        <v>44201</v>
      </c>
      <c r="L64" s="1" t="n">
        <v>0</v>
      </c>
      <c r="N64" s="1" t="n">
        <v>63</v>
      </c>
    </row>
    <row r="65" customFormat="false" ht="15" hidden="false" customHeight="true" outlineLevel="0" collapsed="false">
      <c r="A65" s="60" t="n">
        <v>44202</v>
      </c>
      <c r="B65" s="1" t="n">
        <v>410.37</v>
      </c>
      <c r="K65" s="60" t="n">
        <v>44202</v>
      </c>
      <c r="L65" s="1" t="n">
        <v>0</v>
      </c>
      <c r="N65" s="1" t="n">
        <v>64</v>
      </c>
    </row>
    <row r="66" customFormat="false" ht="15" hidden="false" customHeight="true" outlineLevel="0" collapsed="false">
      <c r="A66" s="60" t="n">
        <v>44203</v>
      </c>
      <c r="B66" s="1" t="n">
        <v>397.87</v>
      </c>
      <c r="K66" s="60" t="n">
        <v>44203</v>
      </c>
      <c r="L66" s="1" t="n">
        <v>-12.5</v>
      </c>
      <c r="N66" s="1" t="n">
        <v>65</v>
      </c>
    </row>
    <row r="67" customFormat="false" ht="15" hidden="false" customHeight="true" outlineLevel="0" collapsed="false">
      <c r="A67" s="60" t="n">
        <v>44204</v>
      </c>
      <c r="B67" s="1" t="n">
        <v>401.37</v>
      </c>
      <c r="K67" s="60" t="n">
        <v>44204</v>
      </c>
      <c r="L67" s="1" t="n">
        <v>-9</v>
      </c>
      <c r="N67" s="1" t="n">
        <v>66</v>
      </c>
    </row>
    <row r="68" customFormat="false" ht="15" hidden="false" customHeight="true" outlineLevel="0" collapsed="false">
      <c r="A68" s="60" t="n">
        <v>44205</v>
      </c>
      <c r="B68" s="1" t="n">
        <v>405.87</v>
      </c>
      <c r="K68" s="60" t="n">
        <v>44205</v>
      </c>
      <c r="L68" s="1" t="n">
        <v>-4.5</v>
      </c>
      <c r="N68" s="1" t="n">
        <v>67</v>
      </c>
    </row>
    <row r="69" customFormat="false" ht="15" hidden="false" customHeight="true" outlineLevel="0" collapsed="false">
      <c r="A69" s="60" t="n">
        <v>44206</v>
      </c>
      <c r="B69" s="1" t="n">
        <v>409.5</v>
      </c>
      <c r="K69" s="60" t="n">
        <v>44206</v>
      </c>
      <c r="L69" s="1" t="n">
        <v>-0.87</v>
      </c>
      <c r="N69" s="1" t="n">
        <v>68</v>
      </c>
    </row>
    <row r="70" customFormat="false" ht="15" hidden="false" customHeight="true" outlineLevel="0" collapsed="false">
      <c r="A70" s="60" t="n">
        <v>44207</v>
      </c>
      <c r="B70" s="1" t="n">
        <v>412.5</v>
      </c>
      <c r="K70" s="60" t="n">
        <v>44207</v>
      </c>
      <c r="L70" s="1" t="n">
        <v>0</v>
      </c>
      <c r="N70" s="1" t="n">
        <v>69</v>
      </c>
    </row>
    <row r="71" customFormat="false" ht="15" hidden="false" customHeight="true" outlineLevel="0" collapsed="false">
      <c r="A71" s="60" t="n">
        <v>44208</v>
      </c>
      <c r="B71" s="1" t="n">
        <v>420.75</v>
      </c>
      <c r="K71" s="60" t="n">
        <v>44208</v>
      </c>
      <c r="L71" s="1" t="n">
        <v>0</v>
      </c>
      <c r="N71" s="1" t="n">
        <v>70</v>
      </c>
    </row>
    <row r="72" customFormat="false" ht="15" hidden="false" customHeight="true" outlineLevel="0" collapsed="false">
      <c r="A72" s="60" t="n">
        <v>44209</v>
      </c>
      <c r="B72" s="1" t="n">
        <v>432.5</v>
      </c>
      <c r="K72" s="60" t="n">
        <v>44209</v>
      </c>
      <c r="L72" s="1" t="n">
        <v>0</v>
      </c>
      <c r="N72" s="1" t="n">
        <v>71</v>
      </c>
    </row>
    <row r="73" customFormat="false" ht="15" hidden="false" customHeight="true" outlineLevel="0" collapsed="false">
      <c r="A73" s="60" t="n">
        <v>44210</v>
      </c>
      <c r="B73" s="1" t="n">
        <v>435.75</v>
      </c>
      <c r="K73" s="60" t="n">
        <v>44210</v>
      </c>
      <c r="L73" s="1" t="n">
        <v>0</v>
      </c>
      <c r="N73" s="1" t="n">
        <v>72</v>
      </c>
    </row>
    <row r="74" customFormat="false" ht="15" hidden="false" customHeight="true" outlineLevel="0" collapsed="false">
      <c r="A74" s="60" t="n">
        <v>44211</v>
      </c>
      <c r="B74" s="1" t="n">
        <v>431.25</v>
      </c>
      <c r="K74" s="60" t="n">
        <v>44211</v>
      </c>
      <c r="L74" s="1" t="n">
        <v>-4.5</v>
      </c>
      <c r="N74" s="1" t="n">
        <v>73</v>
      </c>
    </row>
    <row r="75" customFormat="false" ht="15" hidden="false" customHeight="true" outlineLevel="0" collapsed="false">
      <c r="A75" s="60" t="n">
        <v>44212</v>
      </c>
      <c r="B75" s="1" t="n">
        <v>440.25</v>
      </c>
      <c r="K75" s="60" t="n">
        <v>44212</v>
      </c>
      <c r="L75" s="1" t="n">
        <v>0</v>
      </c>
      <c r="N75" s="1" t="n">
        <v>74</v>
      </c>
    </row>
    <row r="76" customFormat="false" ht="15" hidden="false" customHeight="true" outlineLevel="0" collapsed="false">
      <c r="A76" s="60" t="n">
        <v>44213</v>
      </c>
      <c r="B76" s="1" t="n">
        <v>442.25</v>
      </c>
      <c r="K76" s="60" t="n">
        <v>44213</v>
      </c>
      <c r="L76" s="1" t="n">
        <v>0</v>
      </c>
      <c r="N76" s="1" t="n">
        <v>75</v>
      </c>
    </row>
    <row r="77" customFormat="false" ht="15" hidden="false" customHeight="true" outlineLevel="0" collapsed="false">
      <c r="A77" s="60" t="n">
        <v>44214</v>
      </c>
      <c r="B77" s="1" t="n">
        <v>445.25</v>
      </c>
      <c r="K77" s="60" t="n">
        <v>44214</v>
      </c>
      <c r="L77" s="1" t="n">
        <v>0</v>
      </c>
      <c r="N77" s="1" t="n">
        <v>76</v>
      </c>
    </row>
    <row r="78" customFormat="false" ht="15" hidden="false" customHeight="true" outlineLevel="0" collapsed="false">
      <c r="A78" s="60" t="n">
        <v>44215</v>
      </c>
      <c r="B78" s="1" t="n">
        <v>452.88</v>
      </c>
      <c r="K78" s="60" t="n">
        <v>44215</v>
      </c>
      <c r="L78" s="1" t="n">
        <v>0</v>
      </c>
      <c r="N78" s="1" t="n">
        <v>77</v>
      </c>
    </row>
    <row r="79" customFormat="false" ht="15" hidden="false" customHeight="true" outlineLevel="0" collapsed="false">
      <c r="A79" s="60" t="n">
        <v>44216</v>
      </c>
      <c r="B79" s="1" t="n">
        <v>449.88</v>
      </c>
      <c r="K79" s="60" t="n">
        <v>44216</v>
      </c>
      <c r="L79" s="1" t="n">
        <v>-3</v>
      </c>
      <c r="N79" s="1" t="n">
        <v>78</v>
      </c>
    </row>
    <row r="80" customFormat="false" ht="15" hidden="false" customHeight="true" outlineLevel="0" collapsed="false">
      <c r="A80" s="60" t="n">
        <v>44217</v>
      </c>
      <c r="B80" s="1" t="n">
        <v>449.01</v>
      </c>
      <c r="K80" s="60" t="n">
        <v>44217</v>
      </c>
      <c r="L80" s="1" t="n">
        <v>-3.87</v>
      </c>
      <c r="N80" s="1" t="n">
        <v>79</v>
      </c>
    </row>
    <row r="81" customFormat="false" ht="15" hidden="false" customHeight="true" outlineLevel="0" collapsed="false">
      <c r="A81" s="60" t="n">
        <v>44218</v>
      </c>
      <c r="B81" s="1" t="n">
        <v>443.51</v>
      </c>
      <c r="K81" s="60" t="n">
        <v>44218</v>
      </c>
      <c r="L81" s="1" t="n">
        <v>-9.37</v>
      </c>
      <c r="N81" s="1" t="n">
        <v>80</v>
      </c>
    </row>
    <row r="82" customFormat="false" ht="15" hidden="false" customHeight="true" outlineLevel="0" collapsed="false">
      <c r="A82" s="60" t="n">
        <v>44219</v>
      </c>
      <c r="B82" s="1" t="n">
        <v>477.22</v>
      </c>
      <c r="K82" s="60" t="n">
        <v>44219</v>
      </c>
      <c r="L82" s="1" t="n">
        <v>0</v>
      </c>
      <c r="N82" s="1" t="n">
        <v>81</v>
      </c>
    </row>
    <row r="83" customFormat="false" ht="15" hidden="false" customHeight="true" outlineLevel="0" collapsed="false">
      <c r="A83" s="60" t="n">
        <v>44220</v>
      </c>
      <c r="B83" s="1" t="n">
        <v>470.22</v>
      </c>
      <c r="K83" s="60" t="n">
        <v>44220</v>
      </c>
      <c r="L83" s="1" t="n">
        <v>-7</v>
      </c>
      <c r="N83" s="1" t="n">
        <v>82</v>
      </c>
    </row>
    <row r="84" customFormat="false" ht="15" hidden="false" customHeight="true" outlineLevel="0" collapsed="false">
      <c r="A84" s="60" t="n">
        <v>44221</v>
      </c>
      <c r="B84" s="1" t="n">
        <v>484.17</v>
      </c>
      <c r="K84" s="60" t="n">
        <v>44221</v>
      </c>
      <c r="L84" s="1" t="n">
        <v>0</v>
      </c>
      <c r="N84" s="1" t="n">
        <v>83</v>
      </c>
    </row>
    <row r="85" customFormat="false" ht="15" hidden="false" customHeight="true" outlineLevel="0" collapsed="false">
      <c r="A85" s="60" t="n">
        <v>44222</v>
      </c>
      <c r="B85" s="1" t="n">
        <v>508.92</v>
      </c>
      <c r="K85" s="60" t="n">
        <v>44222</v>
      </c>
      <c r="L85" s="1" t="n">
        <v>0</v>
      </c>
      <c r="N85" s="1" t="n">
        <v>84</v>
      </c>
    </row>
    <row r="86" customFormat="false" ht="15" hidden="false" customHeight="true" outlineLevel="0" collapsed="false">
      <c r="A86" s="60" t="n">
        <v>44223</v>
      </c>
      <c r="B86" s="1" t="n">
        <v>529.18</v>
      </c>
      <c r="K86" s="60" t="n">
        <v>44223</v>
      </c>
      <c r="L86" s="1" t="n">
        <v>0</v>
      </c>
      <c r="N86" s="1" t="n">
        <v>85</v>
      </c>
    </row>
    <row r="87" customFormat="false" ht="15" hidden="false" customHeight="true" outlineLevel="0" collapsed="false">
      <c r="A87" s="60" t="n">
        <v>44224</v>
      </c>
      <c r="B87" s="1" t="n">
        <v>547.26</v>
      </c>
      <c r="K87" s="60" t="n">
        <v>44224</v>
      </c>
      <c r="L87" s="1" t="n">
        <v>0</v>
      </c>
      <c r="N87" s="1" t="n">
        <v>86</v>
      </c>
    </row>
    <row r="88" customFormat="false" ht="15" hidden="false" customHeight="true" outlineLevel="0" collapsed="false">
      <c r="A88" s="60" t="n">
        <v>44225</v>
      </c>
      <c r="B88" s="1" t="n">
        <v>541.26</v>
      </c>
      <c r="K88" s="60" t="n">
        <v>44225</v>
      </c>
      <c r="L88" s="1" t="n">
        <v>-6</v>
      </c>
      <c r="N88" s="1" t="n">
        <v>87</v>
      </c>
    </row>
    <row r="89" customFormat="false" ht="15" hidden="false" customHeight="true" outlineLevel="0" collapsed="false">
      <c r="A89" s="60" t="n">
        <v>44226</v>
      </c>
      <c r="B89" s="1" t="n">
        <v>536.26</v>
      </c>
      <c r="K89" s="60" t="n">
        <v>44226</v>
      </c>
      <c r="L89" s="1" t="n">
        <v>-11</v>
      </c>
      <c r="N89" s="1" t="n">
        <v>88</v>
      </c>
    </row>
    <row r="90" customFormat="false" ht="15" hidden="false" customHeight="true" outlineLevel="0" collapsed="false">
      <c r="A90" s="60" t="n">
        <v>44227</v>
      </c>
      <c r="B90" s="1" t="n">
        <v>558.64</v>
      </c>
      <c r="K90" s="60" t="n">
        <v>44227</v>
      </c>
      <c r="L90" s="1" t="n">
        <v>0</v>
      </c>
      <c r="N90" s="1" t="n">
        <v>89</v>
      </c>
    </row>
    <row r="91" customFormat="false" ht="15" hidden="false" customHeight="true" outlineLevel="0" collapsed="false">
      <c r="A91" s="60" t="n">
        <v>44228</v>
      </c>
      <c r="B91" s="1" t="n">
        <v>565.02</v>
      </c>
      <c r="K91" s="60" t="n">
        <v>44228</v>
      </c>
      <c r="L91" s="1" t="n">
        <v>0</v>
      </c>
      <c r="N91" s="1" t="n">
        <v>90</v>
      </c>
    </row>
    <row r="92" customFormat="false" ht="15" hidden="false" customHeight="true" outlineLevel="0" collapsed="false">
      <c r="A92" s="60" t="n">
        <v>44229</v>
      </c>
      <c r="B92" s="1" t="n">
        <v>560.72</v>
      </c>
      <c r="K92" s="60" t="n">
        <v>44229</v>
      </c>
      <c r="L92" s="1" t="n">
        <v>-4.3</v>
      </c>
      <c r="N92" s="1" t="n">
        <v>91</v>
      </c>
    </row>
    <row r="93" customFormat="false" ht="15" hidden="false" customHeight="true" outlineLevel="0" collapsed="false">
      <c r="A93" s="60" t="n">
        <v>44230</v>
      </c>
      <c r="B93" s="1" t="n">
        <v>579.35</v>
      </c>
      <c r="K93" s="60" t="n">
        <v>44230</v>
      </c>
      <c r="L93" s="1" t="n">
        <v>0</v>
      </c>
      <c r="N93" s="1" t="n">
        <v>92</v>
      </c>
    </row>
    <row r="94" customFormat="false" ht="15" hidden="false" customHeight="true" outlineLevel="0" collapsed="false">
      <c r="A94" s="60" t="n">
        <v>44231</v>
      </c>
      <c r="B94" s="1" t="n">
        <v>583.73</v>
      </c>
      <c r="K94" s="60" t="n">
        <v>44231</v>
      </c>
      <c r="L94" s="1" t="n">
        <v>0</v>
      </c>
      <c r="N94" s="1" t="n">
        <v>93</v>
      </c>
    </row>
    <row r="95" customFormat="false" ht="15" hidden="false" customHeight="true" outlineLevel="0" collapsed="false">
      <c r="A95" s="60" t="n">
        <v>44232</v>
      </c>
      <c r="B95" s="1" t="n">
        <v>584.73</v>
      </c>
      <c r="K95" s="60" t="n">
        <v>44232</v>
      </c>
      <c r="L95" s="1" t="n">
        <v>0</v>
      </c>
      <c r="N95" s="1" t="n">
        <v>94</v>
      </c>
    </row>
    <row r="96" customFormat="false" ht="15" hidden="false" customHeight="true" outlineLevel="0" collapsed="false">
      <c r="A96" s="60" t="n">
        <v>44233</v>
      </c>
      <c r="B96" s="1" t="n">
        <v>582.73</v>
      </c>
      <c r="K96" s="60" t="n">
        <v>44233</v>
      </c>
      <c r="L96" s="1" t="n">
        <v>-2</v>
      </c>
      <c r="N96" s="1" t="n">
        <v>95</v>
      </c>
    </row>
    <row r="97" customFormat="false" ht="15" hidden="false" customHeight="true" outlineLevel="0" collapsed="false">
      <c r="A97" s="60" t="n">
        <v>44234</v>
      </c>
      <c r="B97" s="1" t="n">
        <v>578.11</v>
      </c>
      <c r="K97" s="60" t="n">
        <v>44234</v>
      </c>
      <c r="L97" s="1" t="n">
        <v>-6.62</v>
      </c>
      <c r="N97" s="1" t="n">
        <v>96</v>
      </c>
    </row>
    <row r="98" customFormat="false" ht="15" hidden="false" customHeight="true" outlineLevel="0" collapsed="false">
      <c r="A98" s="60" t="n">
        <v>44235</v>
      </c>
      <c r="B98" s="1" t="n">
        <v>572.11</v>
      </c>
      <c r="K98" s="60" t="n">
        <v>44235</v>
      </c>
      <c r="L98" s="1" t="n">
        <v>-12.62</v>
      </c>
      <c r="N98" s="1" t="n">
        <v>97</v>
      </c>
    </row>
    <row r="99" customFormat="false" ht="15" hidden="false" customHeight="true" outlineLevel="0" collapsed="false">
      <c r="A99" s="60" t="n">
        <v>44236</v>
      </c>
      <c r="B99" s="1" t="n">
        <v>583.76</v>
      </c>
      <c r="K99" s="60" t="n">
        <v>44236</v>
      </c>
      <c r="L99" s="1" t="n">
        <v>-0.97</v>
      </c>
      <c r="N99" s="1" t="n">
        <v>98</v>
      </c>
    </row>
    <row r="100" customFormat="false" ht="15" hidden="false" customHeight="true" outlineLevel="0" collapsed="false">
      <c r="A100" s="60" t="n">
        <v>44237</v>
      </c>
      <c r="B100" s="1" t="n">
        <v>575.26</v>
      </c>
      <c r="K100" s="60" t="n">
        <v>44237</v>
      </c>
      <c r="L100" s="1" t="n">
        <v>-9.47</v>
      </c>
      <c r="N100" s="1" t="n">
        <v>99</v>
      </c>
    </row>
    <row r="101" customFormat="false" ht="15" hidden="false" customHeight="true" outlineLevel="0" collapsed="false">
      <c r="A101" s="60" t="n">
        <v>44238</v>
      </c>
      <c r="B101" s="1" t="n">
        <v>574.04</v>
      </c>
      <c r="K101" s="60" t="n">
        <v>44238</v>
      </c>
      <c r="L101" s="1" t="n">
        <v>-10.69</v>
      </c>
      <c r="N101" s="1" t="n">
        <v>100</v>
      </c>
    </row>
    <row r="102" customFormat="false" ht="15" hidden="false" customHeight="true" outlineLevel="0" collapsed="false">
      <c r="A102" s="60" t="n">
        <v>44239</v>
      </c>
      <c r="B102" s="1" t="n">
        <v>568.54</v>
      </c>
      <c r="K102" s="60" t="n">
        <v>44239</v>
      </c>
      <c r="L102" s="1" t="n">
        <v>-16.19</v>
      </c>
      <c r="N102" s="1" t="n">
        <v>101</v>
      </c>
    </row>
    <row r="103" customFormat="false" ht="15" hidden="false" customHeight="true" outlineLevel="0" collapsed="false">
      <c r="A103" s="60" t="n">
        <v>44240</v>
      </c>
      <c r="B103" s="1" t="n">
        <v>562.04</v>
      </c>
      <c r="K103" s="60" t="n">
        <v>44240</v>
      </c>
      <c r="L103" s="1" t="n">
        <v>-22.69</v>
      </c>
      <c r="N103" s="1" t="n">
        <v>102</v>
      </c>
    </row>
    <row r="104" customFormat="false" ht="15" hidden="false" customHeight="true" outlineLevel="0" collapsed="false">
      <c r="A104" s="60" t="n">
        <v>44241</v>
      </c>
      <c r="B104" s="1" t="n">
        <v>563.92</v>
      </c>
      <c r="K104" s="60" t="n">
        <v>44241</v>
      </c>
      <c r="L104" s="1" t="n">
        <v>-20.81</v>
      </c>
      <c r="N104" s="1" t="n">
        <v>103</v>
      </c>
    </row>
    <row r="105" customFormat="false" ht="15" hidden="false" customHeight="true" outlineLevel="0" collapsed="false">
      <c r="A105" s="60" t="n">
        <v>44242</v>
      </c>
      <c r="B105" s="1" t="n">
        <v>571.4</v>
      </c>
      <c r="K105" s="60" t="n">
        <v>44242</v>
      </c>
      <c r="L105" s="1" t="n">
        <v>-13.33</v>
      </c>
      <c r="N105" s="1" t="n">
        <v>104</v>
      </c>
    </row>
    <row r="106" customFormat="false" ht="15" hidden="false" customHeight="true" outlineLevel="0" collapsed="false">
      <c r="A106" s="60" t="n">
        <v>44243</v>
      </c>
      <c r="B106" s="1" t="n">
        <v>561.4</v>
      </c>
      <c r="K106" s="60" t="n">
        <v>44243</v>
      </c>
      <c r="L106" s="1" t="n">
        <v>-23.33</v>
      </c>
      <c r="N106" s="1" t="n">
        <v>105</v>
      </c>
    </row>
    <row r="107" customFormat="false" ht="15" hidden="false" customHeight="true" outlineLevel="0" collapsed="false">
      <c r="A107" s="60" t="n">
        <v>44244</v>
      </c>
      <c r="B107" s="1" t="n">
        <v>573.23</v>
      </c>
      <c r="K107" s="60" t="n">
        <v>44244</v>
      </c>
      <c r="L107" s="1" t="n">
        <v>-11.5</v>
      </c>
      <c r="N107" s="1" t="n">
        <v>106</v>
      </c>
    </row>
    <row r="108" customFormat="false" ht="15" hidden="false" customHeight="true" outlineLevel="0" collapsed="false">
      <c r="A108" s="60" t="n">
        <v>44245</v>
      </c>
      <c r="B108" s="1" t="n">
        <v>578.61</v>
      </c>
      <c r="K108" s="60" t="n">
        <v>44245</v>
      </c>
      <c r="L108" s="1" t="n">
        <v>-6.12</v>
      </c>
      <c r="N108" s="1" t="n">
        <v>107</v>
      </c>
    </row>
    <row r="109" customFormat="false" ht="15" hidden="false" customHeight="true" outlineLevel="0" collapsed="false">
      <c r="A109" s="60" t="n">
        <v>44246</v>
      </c>
      <c r="B109" s="1" t="n">
        <v>573.11</v>
      </c>
      <c r="K109" s="60" t="n">
        <v>44246</v>
      </c>
      <c r="L109" s="1" t="n">
        <v>-11.62</v>
      </c>
      <c r="N109" s="1" t="n">
        <v>108</v>
      </c>
    </row>
    <row r="110" customFormat="false" ht="15" hidden="false" customHeight="true" outlineLevel="0" collapsed="false">
      <c r="A110" s="60" t="n">
        <v>44247</v>
      </c>
      <c r="B110" s="1" t="n">
        <v>585.24</v>
      </c>
      <c r="K110" s="60" t="n">
        <v>44247</v>
      </c>
      <c r="L110" s="1" t="n">
        <v>0</v>
      </c>
      <c r="N110" s="1" t="n">
        <v>109</v>
      </c>
    </row>
    <row r="111" customFormat="false" ht="15" hidden="false" customHeight="true" outlineLevel="0" collapsed="false">
      <c r="A111" s="60" t="n">
        <v>44248</v>
      </c>
      <c r="B111" s="1" t="n">
        <v>589.74</v>
      </c>
      <c r="K111" s="60" t="n">
        <v>44248</v>
      </c>
      <c r="L111" s="1" t="n">
        <v>0</v>
      </c>
      <c r="N111" s="1" t="n">
        <v>110</v>
      </c>
    </row>
    <row r="112" customFormat="false" ht="15" hidden="false" customHeight="true" outlineLevel="0" collapsed="false">
      <c r="A112" s="60" t="n">
        <v>44249</v>
      </c>
      <c r="B112" s="1" t="n">
        <v>598.65</v>
      </c>
      <c r="K112" s="60" t="n">
        <v>44249</v>
      </c>
      <c r="L112" s="1" t="n">
        <v>0</v>
      </c>
      <c r="N112" s="1" t="n">
        <v>111</v>
      </c>
    </row>
    <row r="113" customFormat="false" ht="15" hidden="false" customHeight="true" outlineLevel="0" collapsed="false">
      <c r="A113" s="60" t="n">
        <v>44250</v>
      </c>
      <c r="B113" s="1" t="n">
        <v>590.65</v>
      </c>
      <c r="K113" s="60" t="n">
        <v>44250</v>
      </c>
      <c r="L113" s="1" t="n">
        <v>-8</v>
      </c>
      <c r="N113" s="1" t="n">
        <v>112</v>
      </c>
    </row>
    <row r="114" customFormat="false" ht="15" hidden="false" customHeight="true" outlineLevel="0" collapsed="false">
      <c r="A114" s="60" t="n">
        <v>44251</v>
      </c>
      <c r="B114" s="1" t="n">
        <v>594.45</v>
      </c>
      <c r="K114" s="60" t="n">
        <v>44251</v>
      </c>
      <c r="L114" s="1" t="n">
        <v>-4.2</v>
      </c>
      <c r="N114" s="1" t="n">
        <v>113</v>
      </c>
    </row>
    <row r="115" customFormat="false" ht="15" hidden="false" customHeight="true" outlineLevel="0" collapsed="false">
      <c r="A115" s="60" t="n">
        <v>44252</v>
      </c>
      <c r="B115" s="1" t="n">
        <v>602.45</v>
      </c>
      <c r="K115" s="60" t="n">
        <v>44252</v>
      </c>
      <c r="L115" s="1" t="n">
        <v>0</v>
      </c>
      <c r="N115" s="1" t="n">
        <v>114</v>
      </c>
    </row>
    <row r="116" customFormat="false" ht="15" hidden="false" customHeight="true" outlineLevel="0" collapsed="false">
      <c r="A116" s="60" t="n">
        <v>44253</v>
      </c>
      <c r="B116" s="1" t="n">
        <v>618.28</v>
      </c>
      <c r="K116" s="60" t="n">
        <v>44253</v>
      </c>
      <c r="L116" s="1" t="n">
        <v>0</v>
      </c>
      <c r="N116" s="1" t="n">
        <v>115</v>
      </c>
    </row>
    <row r="117" customFormat="false" ht="15" hidden="false" customHeight="true" outlineLevel="0" collapsed="false">
      <c r="A117" s="60" t="n">
        <v>44254</v>
      </c>
      <c r="B117" s="1" t="n">
        <v>615.78</v>
      </c>
      <c r="K117" s="60" t="n">
        <v>44254</v>
      </c>
      <c r="L117" s="1" t="n">
        <v>-2.5</v>
      </c>
      <c r="N117" s="1" t="n">
        <v>116</v>
      </c>
    </row>
    <row r="118" customFormat="false" ht="15" hidden="false" customHeight="true" outlineLevel="0" collapsed="false">
      <c r="A118" s="60" t="n">
        <v>44255</v>
      </c>
      <c r="B118" s="1" t="n">
        <v>627.16</v>
      </c>
      <c r="K118" s="60" t="n">
        <v>44255</v>
      </c>
      <c r="L118" s="1" t="n">
        <v>0</v>
      </c>
      <c r="N118" s="1" t="n">
        <v>117</v>
      </c>
    </row>
    <row r="119" customFormat="false" ht="15" hidden="false" customHeight="true" outlineLevel="0" collapsed="false">
      <c r="A119" s="60" t="n">
        <v>44256</v>
      </c>
      <c r="B119" s="1" t="n">
        <v>621.16</v>
      </c>
      <c r="K119" s="60" t="n">
        <v>44256</v>
      </c>
      <c r="L119" s="1" t="n">
        <v>-6</v>
      </c>
      <c r="N119" s="1" t="n">
        <v>118</v>
      </c>
    </row>
    <row r="120" customFormat="false" ht="15" hidden="false" customHeight="true" outlineLevel="0" collapsed="false">
      <c r="A120" s="60" t="n">
        <v>44257</v>
      </c>
      <c r="B120" s="1" t="n">
        <v>610.66</v>
      </c>
      <c r="K120" s="60" t="n">
        <v>44257</v>
      </c>
      <c r="L120" s="1" t="n">
        <v>-16.5</v>
      </c>
      <c r="N120" s="1" t="n">
        <v>119</v>
      </c>
    </row>
    <row r="121" customFormat="false" ht="15" hidden="false" customHeight="true" outlineLevel="0" collapsed="false">
      <c r="A121" s="60" t="n">
        <v>44258</v>
      </c>
      <c r="B121" s="1" t="n">
        <v>602.66</v>
      </c>
      <c r="K121" s="60" t="n">
        <v>44258</v>
      </c>
      <c r="L121" s="1" t="n">
        <v>-24.5</v>
      </c>
      <c r="N121" s="1" t="n">
        <v>120</v>
      </c>
    </row>
    <row r="122" customFormat="false" ht="15" hidden="false" customHeight="true" outlineLevel="0" collapsed="false">
      <c r="A122" s="60" t="n">
        <v>44259</v>
      </c>
      <c r="B122" s="1" t="n">
        <v>612.41</v>
      </c>
      <c r="K122" s="60" t="n">
        <v>44259</v>
      </c>
      <c r="L122" s="1" t="n">
        <v>-14.75</v>
      </c>
      <c r="N122" s="1" t="n">
        <v>121</v>
      </c>
    </row>
    <row r="123" customFormat="false" ht="15" hidden="false" customHeight="true" outlineLevel="0" collapsed="false">
      <c r="A123" s="60" t="n">
        <v>44260</v>
      </c>
      <c r="B123" s="1" t="n">
        <v>602.41</v>
      </c>
      <c r="K123" s="60" t="n">
        <v>44260</v>
      </c>
      <c r="L123" s="1" t="n">
        <v>-24.75</v>
      </c>
      <c r="N123" s="1" t="n">
        <v>122</v>
      </c>
    </row>
    <row r="124" customFormat="false" ht="15" hidden="false" customHeight="true" outlineLevel="0" collapsed="false">
      <c r="A124" s="60" t="n">
        <v>44263</v>
      </c>
      <c r="B124" s="1" t="n">
        <v>601.91</v>
      </c>
      <c r="K124" s="60" t="n">
        <v>44263</v>
      </c>
      <c r="L124" s="1" t="n">
        <v>-25.25</v>
      </c>
      <c r="N124" s="1" t="n">
        <v>123</v>
      </c>
    </row>
    <row r="125" customFormat="false" ht="15" hidden="false" customHeight="true" outlineLevel="0" collapsed="false">
      <c r="A125" s="60" t="n">
        <v>44266</v>
      </c>
      <c r="B125" s="1" t="n">
        <v>611.91</v>
      </c>
      <c r="K125" s="60" t="n">
        <v>44266</v>
      </c>
      <c r="L125" s="1" t="n">
        <v>-15.25</v>
      </c>
      <c r="N125" s="1" t="n">
        <v>124</v>
      </c>
    </row>
    <row r="126" customFormat="false" ht="15" hidden="false" customHeight="true" outlineLevel="0" collapsed="false">
      <c r="A126" s="60" t="n">
        <v>44267</v>
      </c>
      <c r="B126" s="1" t="n">
        <v>623.41</v>
      </c>
      <c r="K126" s="60" t="n">
        <v>44267</v>
      </c>
      <c r="L126" s="1" t="n">
        <v>-3.75</v>
      </c>
      <c r="N126" s="1" t="n">
        <v>125</v>
      </c>
    </row>
    <row r="127" customFormat="false" ht="15" hidden="false" customHeight="true" outlineLevel="0" collapsed="false">
      <c r="A127" s="60" t="n">
        <v>44268</v>
      </c>
      <c r="B127" s="1" t="n">
        <v>613.41</v>
      </c>
      <c r="K127" s="60" t="n">
        <v>44268</v>
      </c>
      <c r="L127" s="1" t="n">
        <v>-13.75</v>
      </c>
      <c r="N127" s="1" t="n">
        <v>126</v>
      </c>
    </row>
    <row r="128" customFormat="false" ht="15" hidden="false" customHeight="true" outlineLevel="0" collapsed="false">
      <c r="A128" s="60" t="n">
        <v>44269</v>
      </c>
      <c r="B128" s="1" t="n">
        <v>631.29</v>
      </c>
      <c r="K128" s="60" t="n">
        <v>44269</v>
      </c>
      <c r="L128" s="1" t="n">
        <v>0</v>
      </c>
      <c r="N128" s="1" t="n">
        <v>127</v>
      </c>
    </row>
    <row r="129" customFormat="false" ht="15" hidden="false" customHeight="true" outlineLevel="0" collapsed="false">
      <c r="A129" s="60" t="n">
        <v>44270</v>
      </c>
      <c r="B129" s="1" t="n">
        <v>633.04</v>
      </c>
      <c r="K129" s="60" t="n">
        <v>44270</v>
      </c>
      <c r="L129" s="1" t="n">
        <v>0</v>
      </c>
      <c r="N129" s="1" t="n">
        <v>128</v>
      </c>
    </row>
    <row r="130" customFormat="false" ht="15" hidden="false" customHeight="true" outlineLevel="0" collapsed="false">
      <c r="A130" s="60" t="n">
        <v>44271</v>
      </c>
      <c r="B130" s="1" t="n">
        <v>644.2</v>
      </c>
      <c r="K130" s="60" t="n">
        <v>44271</v>
      </c>
      <c r="L130" s="1" t="n">
        <v>0</v>
      </c>
      <c r="N130" s="1" t="n">
        <v>129</v>
      </c>
    </row>
    <row r="131" customFormat="false" ht="15" hidden="false" customHeight="true" outlineLevel="0" collapsed="false">
      <c r="A131" s="60" t="n">
        <v>44272</v>
      </c>
      <c r="B131" s="1" t="n">
        <v>660.46</v>
      </c>
      <c r="K131" s="60" t="n">
        <v>44272</v>
      </c>
      <c r="L131" s="1" t="n">
        <v>0</v>
      </c>
      <c r="N131" s="1" t="n">
        <v>130</v>
      </c>
    </row>
    <row r="132" customFormat="false" ht="15" hidden="false" customHeight="true" outlineLevel="0" collapsed="false">
      <c r="A132" s="60" t="n">
        <v>44273</v>
      </c>
      <c r="B132" s="1" t="n">
        <v>688.85</v>
      </c>
      <c r="K132" s="60" t="n">
        <v>44273</v>
      </c>
      <c r="L132" s="1" t="n">
        <v>0</v>
      </c>
      <c r="N132" s="1" t="n">
        <v>131</v>
      </c>
    </row>
    <row r="133" customFormat="false" ht="15" hidden="false" customHeight="true" outlineLevel="0" collapsed="false">
      <c r="A133" s="60" t="n">
        <v>44274</v>
      </c>
      <c r="B133" s="1" t="n">
        <v>679.35</v>
      </c>
      <c r="K133" s="60" t="n">
        <v>44274</v>
      </c>
      <c r="L133" s="1" t="n">
        <v>-9.5</v>
      </c>
      <c r="N133" s="1" t="n">
        <v>132</v>
      </c>
    </row>
    <row r="134" customFormat="false" ht="15" hidden="false" customHeight="true" outlineLevel="0" collapsed="false">
      <c r="A134" s="60" t="n">
        <v>44275</v>
      </c>
      <c r="B134" s="1" t="n">
        <v>675.35</v>
      </c>
      <c r="K134" s="60" t="n">
        <v>44275</v>
      </c>
      <c r="L134" s="1" t="n">
        <v>-13.5</v>
      </c>
      <c r="N134" s="1" t="n">
        <v>133</v>
      </c>
    </row>
    <row r="135" customFormat="false" ht="15" hidden="false" customHeight="true" outlineLevel="0" collapsed="false">
      <c r="A135" s="60" t="n">
        <v>44276</v>
      </c>
      <c r="B135" s="1" t="n">
        <v>678.98</v>
      </c>
      <c r="K135" s="60" t="n">
        <v>44276</v>
      </c>
      <c r="L135" s="1" t="n">
        <v>-9.87</v>
      </c>
      <c r="N135" s="1" t="n">
        <v>134</v>
      </c>
    </row>
    <row r="136" customFormat="false" ht="15" hidden="false" customHeight="true" outlineLevel="0" collapsed="false">
      <c r="A136" s="60" t="n">
        <v>44277</v>
      </c>
      <c r="B136" s="1" t="n">
        <v>683.23</v>
      </c>
      <c r="K136" s="60" t="n">
        <v>44277</v>
      </c>
      <c r="L136" s="1" t="n">
        <v>-5.62</v>
      </c>
      <c r="N136" s="1" t="n">
        <v>135</v>
      </c>
    </row>
    <row r="137" customFormat="false" ht="15" hidden="false" customHeight="true" outlineLevel="0" collapsed="false">
      <c r="A137" s="60" t="n">
        <v>44278</v>
      </c>
      <c r="B137" s="1" t="n">
        <v>690.11</v>
      </c>
      <c r="K137" s="60" t="n">
        <v>44278</v>
      </c>
      <c r="L137" s="1" t="n">
        <v>0</v>
      </c>
      <c r="N137" s="1" t="n">
        <v>136</v>
      </c>
    </row>
    <row r="138" customFormat="false" ht="15" hidden="false" customHeight="true" outlineLevel="0" collapsed="false">
      <c r="A138" s="60" t="n">
        <v>44279</v>
      </c>
      <c r="B138" s="1" t="n">
        <v>681.61</v>
      </c>
      <c r="K138" s="60" t="n">
        <v>44279</v>
      </c>
      <c r="L138" s="1" t="n">
        <v>-8.5</v>
      </c>
      <c r="N138" s="1" t="n">
        <v>137</v>
      </c>
    </row>
    <row r="139" customFormat="false" ht="15" hidden="false" customHeight="true" outlineLevel="0" collapsed="false">
      <c r="A139" s="60" t="n">
        <v>44280</v>
      </c>
      <c r="B139" s="1" t="n">
        <v>674.61</v>
      </c>
      <c r="K139" s="60" t="n">
        <v>44280</v>
      </c>
      <c r="L139" s="1" t="n">
        <v>-15.5</v>
      </c>
      <c r="N139" s="1" t="n">
        <v>138</v>
      </c>
    </row>
    <row r="140" customFormat="false" ht="15" hidden="false" customHeight="true" outlineLevel="0" collapsed="false">
      <c r="A140" s="60" t="n">
        <v>44281</v>
      </c>
      <c r="B140" s="1" t="n">
        <v>662.61</v>
      </c>
      <c r="K140" s="60" t="n">
        <v>44281</v>
      </c>
      <c r="L140" s="1" t="n">
        <v>-27.5</v>
      </c>
      <c r="N140" s="1" t="n">
        <v>139</v>
      </c>
    </row>
    <row r="141" customFormat="false" ht="15" hidden="false" customHeight="true" outlineLevel="0" collapsed="false">
      <c r="A141" s="60" t="n">
        <v>44282</v>
      </c>
      <c r="B141" s="1" t="n">
        <v>678.86</v>
      </c>
      <c r="K141" s="60" t="n">
        <v>44282</v>
      </c>
      <c r="L141" s="1" t="n">
        <v>-11.25</v>
      </c>
      <c r="N141" s="1" t="n">
        <v>140</v>
      </c>
    </row>
    <row r="142" customFormat="false" ht="15" hidden="false" customHeight="true" outlineLevel="0" collapsed="false">
      <c r="A142" s="60" t="n">
        <v>44283</v>
      </c>
      <c r="B142" s="1" t="n">
        <v>693.37</v>
      </c>
      <c r="K142" s="60" t="n">
        <v>44283</v>
      </c>
      <c r="L142" s="1" t="n">
        <v>0</v>
      </c>
      <c r="N142" s="1" t="n">
        <v>141</v>
      </c>
    </row>
    <row r="143" customFormat="false" ht="15" hidden="false" customHeight="true" outlineLevel="0" collapsed="false">
      <c r="A143" s="60" t="n">
        <v>44284</v>
      </c>
      <c r="B143" s="1" t="n">
        <v>684.87</v>
      </c>
      <c r="K143" s="60" t="n">
        <v>44284</v>
      </c>
      <c r="L143" s="1" t="n">
        <v>-8.5</v>
      </c>
      <c r="N143" s="1" t="n">
        <v>142</v>
      </c>
    </row>
    <row r="144" customFormat="false" ht="15" hidden="false" customHeight="true" outlineLevel="0" collapsed="false">
      <c r="A144" s="60" t="n">
        <v>44285</v>
      </c>
      <c r="B144" s="1" t="n">
        <v>663.37</v>
      </c>
      <c r="K144" s="60" t="n">
        <v>44285</v>
      </c>
      <c r="L144" s="1" t="n">
        <v>-30</v>
      </c>
      <c r="N144" s="1" t="n">
        <v>143</v>
      </c>
    </row>
    <row r="145" customFormat="false" ht="15" hidden="false" customHeight="true" outlineLevel="0" collapsed="false">
      <c r="A145" s="60" t="n">
        <v>44286</v>
      </c>
      <c r="B145" s="1" t="n">
        <v>665.12</v>
      </c>
      <c r="K145" s="60" t="n">
        <v>44286</v>
      </c>
      <c r="L145" s="1" t="n">
        <v>-28.25</v>
      </c>
      <c r="N145" s="1" t="n">
        <v>144</v>
      </c>
    </row>
    <row r="146" customFormat="false" ht="15" hidden="false" customHeight="true" outlineLevel="0" collapsed="false">
      <c r="A146" s="60" t="n">
        <v>44287</v>
      </c>
      <c r="B146" s="1" t="n">
        <v>683.26</v>
      </c>
      <c r="K146" s="60" t="n">
        <v>44287</v>
      </c>
      <c r="L146" s="1" t="n">
        <v>-10.11</v>
      </c>
      <c r="N146" s="1" t="n">
        <v>145</v>
      </c>
    </row>
    <row r="147" customFormat="false" ht="15" hidden="false" customHeight="true" outlineLevel="0" collapsed="false">
      <c r="A147" s="60" t="n">
        <v>44288</v>
      </c>
      <c r="B147" s="1" t="n">
        <v>671.76</v>
      </c>
      <c r="K147" s="60" t="n">
        <v>44288</v>
      </c>
      <c r="L147" s="1" t="n">
        <v>-21.61</v>
      </c>
      <c r="N147" s="1" t="n">
        <v>146</v>
      </c>
    </row>
    <row r="148" customFormat="false" ht="15" hidden="false" customHeight="true" outlineLevel="0" collapsed="false">
      <c r="A148" s="60" t="n">
        <v>44289</v>
      </c>
      <c r="B148" s="1" t="n">
        <v>665.26</v>
      </c>
      <c r="K148" s="60" t="n">
        <v>44289</v>
      </c>
      <c r="L148" s="1" t="n">
        <v>-28.11</v>
      </c>
      <c r="N148" s="1" t="n">
        <v>147</v>
      </c>
    </row>
    <row r="149" customFormat="false" ht="15" hidden="false" customHeight="true" outlineLevel="0" collapsed="false">
      <c r="A149" s="60" t="n">
        <v>44290</v>
      </c>
      <c r="B149" s="1" t="n">
        <v>672.86</v>
      </c>
      <c r="K149" s="60" t="n">
        <v>44290</v>
      </c>
      <c r="L149" s="1" t="n">
        <v>-20.51</v>
      </c>
      <c r="N149" s="1" t="n">
        <v>148</v>
      </c>
    </row>
    <row r="150" customFormat="false" ht="15" hidden="false" customHeight="true" outlineLevel="0" collapsed="false">
      <c r="A150" s="60" t="n">
        <v>44291</v>
      </c>
      <c r="B150" s="1" t="n">
        <v>664.86</v>
      </c>
      <c r="K150" s="60" t="n">
        <v>44291</v>
      </c>
      <c r="L150" s="1" t="n">
        <v>-28.51</v>
      </c>
      <c r="N150" s="1" t="n">
        <v>149</v>
      </c>
    </row>
    <row r="151" customFormat="false" ht="15" hidden="false" customHeight="true" outlineLevel="0" collapsed="false">
      <c r="A151" s="60" t="n">
        <v>44292</v>
      </c>
      <c r="B151" s="1" t="n">
        <v>679.61</v>
      </c>
      <c r="K151" s="60" t="n">
        <v>44292</v>
      </c>
      <c r="L151" s="1" t="n">
        <v>-13.76</v>
      </c>
      <c r="N151" s="1" t="n">
        <v>150</v>
      </c>
    </row>
    <row r="152" customFormat="false" ht="15" hidden="false" customHeight="true" outlineLevel="0" collapsed="false">
      <c r="A152" s="60" t="n">
        <v>44293</v>
      </c>
      <c r="B152" s="1" t="n">
        <v>679.11</v>
      </c>
      <c r="K152" s="60" t="n">
        <v>44293</v>
      </c>
      <c r="L152" s="1" t="n">
        <v>-14.26</v>
      </c>
      <c r="N152" s="1" t="n">
        <v>151</v>
      </c>
    </row>
    <row r="153" customFormat="false" ht="15" hidden="false" customHeight="true" outlineLevel="0" collapsed="false">
      <c r="A153" s="60" t="n">
        <v>44294</v>
      </c>
      <c r="B153" s="1" t="n">
        <v>662.11</v>
      </c>
      <c r="K153" s="60" t="n">
        <v>44294</v>
      </c>
      <c r="L153" s="1" t="n">
        <v>-31.26</v>
      </c>
      <c r="N153" s="1" t="n">
        <v>152</v>
      </c>
    </row>
    <row r="154" customFormat="false" ht="15" hidden="false" customHeight="true" outlineLevel="0" collapsed="false">
      <c r="A154" s="60" t="n">
        <v>44295</v>
      </c>
      <c r="B154" s="1" t="n">
        <v>654.61</v>
      </c>
      <c r="K154" s="60" t="n">
        <v>44295</v>
      </c>
      <c r="L154" s="1" t="n">
        <v>-38.76</v>
      </c>
      <c r="N154" s="1" t="n">
        <v>153</v>
      </c>
    </row>
    <row r="155" customFormat="false" ht="15" hidden="false" customHeight="true" outlineLevel="0" collapsed="false">
      <c r="A155" s="60" t="n">
        <v>44296</v>
      </c>
      <c r="B155" s="1" t="n">
        <v>664.37</v>
      </c>
      <c r="K155" s="60" t="n">
        <v>44296</v>
      </c>
      <c r="L155" s="1" t="n">
        <v>-29</v>
      </c>
      <c r="N155" s="1" t="n">
        <v>154</v>
      </c>
    </row>
    <row r="156" customFormat="false" ht="15" hidden="false" customHeight="true" outlineLevel="0" collapsed="false">
      <c r="A156" s="60" t="n">
        <v>44297</v>
      </c>
      <c r="B156" s="1" t="n">
        <v>661.62</v>
      </c>
      <c r="K156" s="60" t="n">
        <v>44297</v>
      </c>
      <c r="L156" s="1" t="n">
        <v>-31.75</v>
      </c>
      <c r="N156" s="1" t="n">
        <v>155</v>
      </c>
    </row>
    <row r="157" customFormat="false" ht="15" hidden="false" customHeight="true" outlineLevel="0" collapsed="false">
      <c r="A157" s="60" t="n">
        <v>44298</v>
      </c>
      <c r="B157" s="1" t="n">
        <v>657.62</v>
      </c>
      <c r="K157" s="60" t="n">
        <v>44298</v>
      </c>
      <c r="L157" s="1" t="n">
        <v>-35.75</v>
      </c>
      <c r="N157" s="1" t="n">
        <v>156</v>
      </c>
    </row>
    <row r="158" customFormat="false" ht="15" hidden="false" customHeight="true" outlineLevel="0" collapsed="false">
      <c r="A158" s="60" t="n">
        <v>44299</v>
      </c>
      <c r="B158" s="1" t="n">
        <v>682.62</v>
      </c>
      <c r="K158" s="60" t="n">
        <v>44299</v>
      </c>
      <c r="L158" s="1" t="n">
        <v>-10.75</v>
      </c>
      <c r="N158" s="1" t="n">
        <v>157</v>
      </c>
    </row>
    <row r="159" customFormat="false" ht="15" hidden="false" customHeight="true" outlineLevel="0" collapsed="false">
      <c r="A159" s="60" t="n">
        <v>44300</v>
      </c>
      <c r="B159" s="1" t="n">
        <v>693.5</v>
      </c>
      <c r="K159" s="60" t="n">
        <v>44300</v>
      </c>
      <c r="L159" s="1" t="n">
        <v>0</v>
      </c>
      <c r="N159" s="1" t="n">
        <v>158</v>
      </c>
    </row>
    <row r="160" customFormat="false" ht="15" hidden="false" customHeight="true" outlineLevel="0" collapsed="false">
      <c r="A160" s="60" t="n">
        <v>44301</v>
      </c>
      <c r="B160" s="1" t="n">
        <v>698.04</v>
      </c>
      <c r="K160" s="60" t="n">
        <v>44301</v>
      </c>
      <c r="L160" s="1" t="n">
        <v>0</v>
      </c>
      <c r="N160" s="1" t="n">
        <v>159</v>
      </c>
    </row>
    <row r="161" customFormat="false" ht="15" hidden="false" customHeight="true" outlineLevel="0" collapsed="false">
      <c r="A161" s="60" t="n">
        <v>44302</v>
      </c>
      <c r="B161" s="1" t="n">
        <v>692.79</v>
      </c>
      <c r="K161" s="60" t="n">
        <v>44302</v>
      </c>
      <c r="L161" s="1" t="n">
        <v>-5.25</v>
      </c>
      <c r="N161" s="1" t="n">
        <v>160</v>
      </c>
    </row>
    <row r="162" customFormat="false" ht="15" hidden="false" customHeight="true" outlineLevel="0" collapsed="false">
      <c r="A162" s="60" t="n">
        <v>44303</v>
      </c>
      <c r="B162" s="1" t="n">
        <v>665.79</v>
      </c>
      <c r="K162" s="60" t="n">
        <v>44303</v>
      </c>
      <c r="L162" s="1" t="n">
        <v>-32.25</v>
      </c>
      <c r="N162" s="1" t="n">
        <v>161</v>
      </c>
    </row>
    <row r="163" customFormat="false" ht="15" hidden="false" customHeight="true" outlineLevel="0" collapsed="false">
      <c r="A163" s="60" t="n">
        <v>44304</v>
      </c>
      <c r="B163" s="1" t="n">
        <v>673.62</v>
      </c>
      <c r="K163" s="60" t="n">
        <v>44304</v>
      </c>
      <c r="L163" s="1" t="n">
        <v>-24.42</v>
      </c>
      <c r="N163" s="1" t="n">
        <v>162</v>
      </c>
    </row>
    <row r="164" customFormat="false" ht="15" hidden="false" customHeight="true" outlineLevel="0" collapsed="false">
      <c r="A164" s="60" t="n">
        <v>44305</v>
      </c>
      <c r="B164" s="1" t="n">
        <v>676.75</v>
      </c>
      <c r="K164" s="60" t="n">
        <v>44305</v>
      </c>
      <c r="L164" s="1" t="n">
        <v>-21.29</v>
      </c>
      <c r="N164" s="1" t="n">
        <v>163</v>
      </c>
    </row>
    <row r="165" customFormat="false" ht="15" hidden="false" customHeight="true" outlineLevel="0" collapsed="false">
      <c r="A165" s="60" t="n">
        <v>44306</v>
      </c>
      <c r="B165" s="1" t="n">
        <v>680.49</v>
      </c>
      <c r="K165" s="60" t="n">
        <v>44306</v>
      </c>
      <c r="L165" s="1" t="n">
        <v>-17.55</v>
      </c>
      <c r="N165" s="1" t="n">
        <v>164</v>
      </c>
    </row>
    <row r="166" customFormat="false" ht="15" hidden="false" customHeight="true" outlineLevel="0" collapsed="false">
      <c r="A166" s="60" t="n">
        <v>44307</v>
      </c>
      <c r="B166" s="1" t="n">
        <v>704.12</v>
      </c>
      <c r="K166" s="60" t="n">
        <v>44307</v>
      </c>
      <c r="L166" s="1" t="n">
        <v>0</v>
      </c>
      <c r="N166" s="1" t="n">
        <v>165</v>
      </c>
    </row>
    <row r="167" customFormat="false" ht="15" hidden="false" customHeight="true" outlineLevel="0" collapsed="false">
      <c r="A167" s="60" t="n">
        <v>44308</v>
      </c>
      <c r="B167" s="1" t="n">
        <v>690.9</v>
      </c>
      <c r="K167" s="60" t="n">
        <v>44308</v>
      </c>
      <c r="L167" s="1" t="n">
        <v>-13.22</v>
      </c>
      <c r="N167" s="1" t="n">
        <v>166</v>
      </c>
    </row>
    <row r="168" customFormat="false" ht="15" hidden="false" customHeight="true" outlineLevel="0" collapsed="false">
      <c r="A168" s="60" t="n">
        <v>44309</v>
      </c>
      <c r="B168" s="1" t="n">
        <v>673.4</v>
      </c>
      <c r="K168" s="60" t="n">
        <v>44309</v>
      </c>
      <c r="L168" s="1" t="n">
        <v>-30.72</v>
      </c>
      <c r="N168" s="1" t="n">
        <v>167</v>
      </c>
    </row>
    <row r="169" customFormat="false" ht="15" hidden="false" customHeight="true" outlineLevel="0" collapsed="false">
      <c r="A169" s="60" t="n">
        <v>44310</v>
      </c>
      <c r="B169" s="1" t="n">
        <v>673</v>
      </c>
      <c r="K169" s="60" t="n">
        <v>44310</v>
      </c>
      <c r="L169" s="1" t="n">
        <v>-31.12</v>
      </c>
      <c r="N169" s="1" t="n">
        <v>168</v>
      </c>
    </row>
    <row r="170" customFormat="false" ht="15" hidden="false" customHeight="true" outlineLevel="0" collapsed="false">
      <c r="A170" s="60" t="n">
        <v>44311</v>
      </c>
      <c r="B170" s="1" t="n">
        <v>658.75</v>
      </c>
      <c r="K170" s="60" t="n">
        <v>44311</v>
      </c>
      <c r="L170" s="1" t="n">
        <v>-45.37</v>
      </c>
      <c r="N170" s="1" t="n">
        <v>169</v>
      </c>
    </row>
    <row r="171" customFormat="false" ht="15" hidden="false" customHeight="true" outlineLevel="0" collapsed="false">
      <c r="A171" s="60" t="n">
        <v>44312</v>
      </c>
      <c r="B171" s="1" t="n">
        <v>662.25</v>
      </c>
      <c r="K171" s="60" t="n">
        <v>44312</v>
      </c>
      <c r="L171" s="1" t="n">
        <v>-41.87</v>
      </c>
      <c r="N171" s="1" t="n">
        <v>170</v>
      </c>
    </row>
    <row r="172" customFormat="false" ht="15" hidden="false" customHeight="true" outlineLevel="0" collapsed="false">
      <c r="A172" s="60" t="n">
        <v>44313</v>
      </c>
      <c r="B172" s="1" t="n">
        <v>649.91</v>
      </c>
      <c r="K172" s="60" t="n">
        <v>44313</v>
      </c>
      <c r="L172" s="1" t="n">
        <v>-54.21</v>
      </c>
      <c r="N172" s="1" t="n">
        <v>171</v>
      </c>
    </row>
    <row r="173" customFormat="false" ht="15" hidden="false" customHeight="true" outlineLevel="0" collapsed="false">
      <c r="A173" s="60" t="n">
        <v>44314</v>
      </c>
      <c r="B173" s="1" t="n">
        <v>642.91</v>
      </c>
      <c r="K173" s="60" t="n">
        <v>44314</v>
      </c>
      <c r="L173" s="1" t="n">
        <v>-61.21</v>
      </c>
      <c r="N173" s="1" t="n">
        <v>172</v>
      </c>
    </row>
    <row r="174" customFormat="false" ht="15" hidden="false" customHeight="true" outlineLevel="0" collapsed="false">
      <c r="A174" s="60" t="n">
        <v>44315</v>
      </c>
      <c r="B174" s="1" t="n">
        <v>656.62</v>
      </c>
      <c r="K174" s="60" t="n">
        <v>44315</v>
      </c>
      <c r="L174" s="1" t="n">
        <v>-47.5</v>
      </c>
      <c r="N174" s="1" t="n">
        <v>173</v>
      </c>
    </row>
    <row r="175" customFormat="false" ht="15" hidden="false" customHeight="true" outlineLevel="0" collapsed="false">
      <c r="A175" s="60" t="n">
        <v>44316</v>
      </c>
      <c r="B175" s="1" t="n">
        <v>662.12</v>
      </c>
      <c r="K175" s="60" t="n">
        <v>44316</v>
      </c>
      <c r="L175" s="1" t="n">
        <v>-42</v>
      </c>
      <c r="N175" s="1" t="n">
        <v>174</v>
      </c>
    </row>
    <row r="176" customFormat="false" ht="15" hidden="false" customHeight="true" outlineLevel="0" collapsed="false">
      <c r="A176" s="60" t="n">
        <v>44317</v>
      </c>
      <c r="B176" s="1" t="n">
        <v>670.37</v>
      </c>
      <c r="K176" s="60" t="n">
        <v>44317</v>
      </c>
      <c r="L176" s="1" t="n">
        <v>-33.75</v>
      </c>
      <c r="N176" s="1" t="n">
        <v>175</v>
      </c>
    </row>
    <row r="177" customFormat="false" ht="15" hidden="false" customHeight="true" outlineLevel="0" collapsed="false">
      <c r="A177" s="60" t="n">
        <v>44318</v>
      </c>
      <c r="B177" s="1" t="n">
        <v>688.25</v>
      </c>
      <c r="K177" s="60" t="n">
        <v>44318</v>
      </c>
      <c r="L177" s="1" t="n">
        <v>-15.87</v>
      </c>
      <c r="N177" s="1" t="n">
        <v>176</v>
      </c>
    </row>
    <row r="178" customFormat="false" ht="15" hidden="false" customHeight="true" outlineLevel="0" collapsed="false">
      <c r="A178" s="60" t="n">
        <v>44319</v>
      </c>
      <c r="B178" s="1" t="n">
        <v>704.54</v>
      </c>
      <c r="K178" s="60" t="n">
        <v>44319</v>
      </c>
      <c r="L178" s="1" t="n">
        <v>0</v>
      </c>
      <c r="N178" s="1" t="n">
        <v>177</v>
      </c>
    </row>
    <row r="179" customFormat="false" ht="15" hidden="false" customHeight="true" outlineLevel="0" collapsed="false">
      <c r="A179" s="60" t="n">
        <v>44320</v>
      </c>
      <c r="B179" s="1" t="n">
        <v>710.09</v>
      </c>
      <c r="K179" s="60" t="n">
        <v>44320</v>
      </c>
      <c r="L179" s="1" t="n">
        <v>0</v>
      </c>
      <c r="N179" s="1" t="n">
        <v>178</v>
      </c>
    </row>
    <row r="180" customFormat="false" ht="15" hidden="false" customHeight="true" outlineLevel="0" collapsed="false">
      <c r="A180" s="60" t="n">
        <v>44321</v>
      </c>
      <c r="B180" s="1" t="n">
        <v>697.09</v>
      </c>
      <c r="K180" s="60" t="n">
        <v>44321</v>
      </c>
      <c r="L180" s="1" t="n">
        <v>-13</v>
      </c>
      <c r="N180" s="1" t="n">
        <v>179</v>
      </c>
    </row>
    <row r="181" customFormat="false" ht="15" hidden="false" customHeight="true" outlineLevel="0" collapsed="false">
      <c r="A181" s="60" t="n">
        <v>44322</v>
      </c>
      <c r="B181" s="1" t="n">
        <v>674.09</v>
      </c>
      <c r="K181" s="60" t="n">
        <v>44322</v>
      </c>
      <c r="L181" s="1" t="n">
        <v>-36</v>
      </c>
      <c r="N181" s="1" t="n">
        <v>180</v>
      </c>
    </row>
    <row r="182" customFormat="false" ht="15" hidden="false" customHeight="true" outlineLevel="0" collapsed="false">
      <c r="A182" s="60" t="n">
        <v>44323</v>
      </c>
      <c r="B182" s="1" t="n">
        <v>684.12</v>
      </c>
      <c r="K182" s="60" t="n">
        <v>44323</v>
      </c>
      <c r="L182" s="1" t="n">
        <v>-25.97</v>
      </c>
      <c r="N182" s="1" t="n">
        <v>181</v>
      </c>
    </row>
    <row r="183" customFormat="false" ht="15" hidden="false" customHeight="true" outlineLevel="0" collapsed="false">
      <c r="A183" s="60" t="n">
        <v>44324</v>
      </c>
      <c r="B183" s="1" t="n">
        <v>690.12</v>
      </c>
      <c r="K183" s="60" t="n">
        <v>44324</v>
      </c>
      <c r="L183" s="1" t="n">
        <v>-19.97</v>
      </c>
      <c r="N183" s="1" t="n">
        <v>182</v>
      </c>
    </row>
    <row r="184" customFormat="false" ht="15" hidden="false" customHeight="true" outlineLevel="0" collapsed="false">
      <c r="A184" s="60" t="n">
        <v>44325</v>
      </c>
      <c r="B184" s="1" t="n">
        <v>681.62</v>
      </c>
      <c r="K184" s="60" t="n">
        <v>44325</v>
      </c>
      <c r="L184" s="1" t="n">
        <v>-28.47</v>
      </c>
      <c r="N184" s="1" t="n">
        <v>183</v>
      </c>
    </row>
    <row r="185" customFormat="false" ht="15" hidden="false" customHeight="true" outlineLevel="0" collapsed="false">
      <c r="A185" s="60" t="n">
        <v>44326</v>
      </c>
      <c r="B185" s="1" t="n">
        <v>715.25</v>
      </c>
      <c r="K185" s="60" t="n">
        <v>44326</v>
      </c>
      <c r="L185" s="1" t="n">
        <v>0</v>
      </c>
      <c r="N185" s="1" t="n">
        <v>184</v>
      </c>
    </row>
    <row r="186" customFormat="false" ht="15" hidden="false" customHeight="true" outlineLevel="0" collapsed="false">
      <c r="A186" s="60" t="n">
        <v>44327</v>
      </c>
      <c r="B186" s="1" t="n">
        <v>714.75</v>
      </c>
      <c r="K186" s="60" t="n">
        <v>44327</v>
      </c>
      <c r="L186" s="1" t="n">
        <v>-0.5</v>
      </c>
      <c r="N186" s="1" t="n">
        <v>185</v>
      </c>
    </row>
    <row r="187" customFormat="false" ht="15" hidden="false" customHeight="true" outlineLevel="0" collapsed="false">
      <c r="A187" s="60" t="n">
        <v>44328</v>
      </c>
      <c r="B187" s="1" t="n">
        <v>704.65</v>
      </c>
      <c r="K187" s="60" t="n">
        <v>44328</v>
      </c>
      <c r="L187" s="1" t="n">
        <v>-10.6</v>
      </c>
      <c r="N187" s="1" t="n">
        <v>186</v>
      </c>
    </row>
    <row r="188" customFormat="false" ht="15" hidden="false" customHeight="true" outlineLevel="0" collapsed="false">
      <c r="A188" s="60" t="n">
        <v>44329</v>
      </c>
      <c r="B188" s="1" t="n">
        <v>703.65</v>
      </c>
      <c r="K188" s="60" t="n">
        <v>44329</v>
      </c>
      <c r="L188" s="1" t="n">
        <v>-11.6</v>
      </c>
      <c r="N188" s="1" t="n">
        <v>187</v>
      </c>
    </row>
    <row r="189" customFormat="false" ht="15" hidden="false" customHeight="true" outlineLevel="0" collapsed="false">
      <c r="A189" s="60" t="n">
        <v>44330</v>
      </c>
      <c r="B189" s="1" t="n">
        <v>710.78</v>
      </c>
      <c r="K189" s="60" t="n">
        <v>44330</v>
      </c>
      <c r="L189" s="1" t="n">
        <v>-4.47</v>
      </c>
      <c r="N189" s="1" t="n">
        <v>188</v>
      </c>
    </row>
    <row r="190" customFormat="false" ht="15" hidden="false" customHeight="true" outlineLevel="0" collapsed="false">
      <c r="A190" s="60" t="n">
        <v>44331</v>
      </c>
      <c r="B190" s="1" t="n">
        <v>707.41</v>
      </c>
      <c r="K190" s="60" t="n">
        <v>44331</v>
      </c>
      <c r="L190" s="1" t="n">
        <v>-7.84</v>
      </c>
      <c r="N190" s="1" t="n">
        <v>189</v>
      </c>
    </row>
    <row r="191" customFormat="false" ht="15" hidden="false" customHeight="true" outlineLevel="0" collapsed="false">
      <c r="A191" s="60" t="n">
        <v>44332</v>
      </c>
      <c r="B191" s="1" t="n">
        <v>693.41</v>
      </c>
      <c r="K191" s="60" t="n">
        <v>44332</v>
      </c>
      <c r="L191" s="1" t="n">
        <v>-21.84</v>
      </c>
      <c r="N191" s="1" t="n">
        <v>190</v>
      </c>
    </row>
    <row r="192" customFormat="false" ht="15" hidden="false" customHeight="true" outlineLevel="0" collapsed="false">
      <c r="A192" s="60" t="n">
        <v>44333</v>
      </c>
      <c r="B192" s="1" t="n">
        <v>691.57</v>
      </c>
      <c r="K192" s="60" t="n">
        <v>44333</v>
      </c>
      <c r="L192" s="1" t="n">
        <v>-23.68</v>
      </c>
      <c r="N192" s="1" t="n">
        <v>191</v>
      </c>
    </row>
    <row r="193" customFormat="false" ht="15" hidden="false" customHeight="true" outlineLevel="0" collapsed="false">
      <c r="A193" s="60" t="n">
        <v>44335</v>
      </c>
      <c r="B193" s="1" t="n">
        <v>693.07</v>
      </c>
      <c r="K193" s="60" t="n">
        <v>44335</v>
      </c>
      <c r="L193" s="1" t="n">
        <v>-22.18</v>
      </c>
      <c r="N193" s="1" t="n">
        <v>192</v>
      </c>
    </row>
    <row r="194" customFormat="false" ht="15" hidden="false" customHeight="true" outlineLevel="0" collapsed="false">
      <c r="A194" s="60" t="n">
        <v>44336</v>
      </c>
      <c r="B194" s="1" t="n">
        <v>686.57</v>
      </c>
      <c r="K194" s="60" t="n">
        <v>44336</v>
      </c>
      <c r="L194" s="1" t="n">
        <v>-28.68</v>
      </c>
      <c r="N194" s="1" t="n">
        <v>193</v>
      </c>
    </row>
    <row r="195" customFormat="false" ht="15" hidden="false" customHeight="true" outlineLevel="0" collapsed="false">
      <c r="A195" s="60" t="n">
        <v>44337</v>
      </c>
      <c r="B195" s="1" t="n">
        <v>698.07</v>
      </c>
      <c r="K195" s="60" t="n">
        <v>44337</v>
      </c>
      <c r="L195" s="1" t="n">
        <v>-17.18</v>
      </c>
      <c r="N195" s="1" t="n">
        <v>194</v>
      </c>
    </row>
    <row r="196" customFormat="false" ht="15" hidden="false" customHeight="true" outlineLevel="0" collapsed="false">
      <c r="A196" s="60" t="n">
        <v>44338</v>
      </c>
      <c r="B196" s="1" t="n">
        <v>703.32</v>
      </c>
      <c r="K196" s="60" t="n">
        <v>44338</v>
      </c>
      <c r="L196" s="1" t="n">
        <v>-11.93</v>
      </c>
      <c r="N196" s="1" t="n">
        <v>195</v>
      </c>
    </row>
    <row r="197" customFormat="false" ht="15" hidden="false" customHeight="true" outlineLevel="0" collapsed="false">
      <c r="A197" s="60" t="n">
        <v>44339</v>
      </c>
      <c r="B197" s="1" t="n">
        <v>709.07</v>
      </c>
      <c r="K197" s="60" t="n">
        <v>44339</v>
      </c>
      <c r="L197" s="1" t="n">
        <v>-6.18</v>
      </c>
      <c r="N197" s="1" t="n">
        <v>196</v>
      </c>
    </row>
    <row r="198" customFormat="false" ht="15" hidden="false" customHeight="true" outlineLevel="0" collapsed="false">
      <c r="A198" s="60" t="n">
        <v>44340</v>
      </c>
      <c r="B198" s="1" t="n">
        <v>696.57</v>
      </c>
      <c r="K198" s="60" t="n">
        <v>44340</v>
      </c>
      <c r="L198" s="1" t="n">
        <v>-18.68</v>
      </c>
      <c r="N198" s="1" t="n">
        <v>197</v>
      </c>
    </row>
    <row r="199" customFormat="false" ht="15" hidden="false" customHeight="true" outlineLevel="0" collapsed="false">
      <c r="A199" s="60" t="n">
        <v>44341</v>
      </c>
      <c r="B199" s="1" t="n">
        <v>698.82</v>
      </c>
      <c r="K199" s="60" t="n">
        <v>44341</v>
      </c>
      <c r="L199" s="1" t="n">
        <v>-16.43</v>
      </c>
      <c r="N199" s="1" t="n">
        <v>198</v>
      </c>
    </row>
    <row r="200" customFormat="false" ht="15" hidden="false" customHeight="true" outlineLevel="0" collapsed="false">
      <c r="A200" s="60" t="n">
        <v>44342</v>
      </c>
      <c r="B200" s="1" t="n">
        <v>715.82</v>
      </c>
      <c r="K200" s="60" t="n">
        <v>44342</v>
      </c>
      <c r="L200" s="1" t="n">
        <v>0</v>
      </c>
      <c r="N200" s="1" t="n">
        <v>199</v>
      </c>
    </row>
    <row r="201" customFormat="false" ht="15" hidden="false" customHeight="true" outlineLevel="0" collapsed="false">
      <c r="A201" s="60" t="n">
        <v>44343</v>
      </c>
      <c r="B201" s="1" t="n">
        <v>732.32</v>
      </c>
      <c r="K201" s="60" t="n">
        <v>44343</v>
      </c>
      <c r="L201" s="1" t="n">
        <v>0</v>
      </c>
      <c r="N201" s="1" t="n">
        <v>200</v>
      </c>
    </row>
    <row r="202" customFormat="false" ht="15" hidden="false" customHeight="true" outlineLevel="0" collapsed="false">
      <c r="A202" s="60" t="n">
        <v>44344</v>
      </c>
      <c r="B202" s="1" t="n">
        <v>729.45</v>
      </c>
      <c r="K202" s="60" t="n">
        <v>44344</v>
      </c>
      <c r="L202" s="1" t="n">
        <v>-2.87</v>
      </c>
      <c r="N202" s="1" t="n">
        <v>201</v>
      </c>
    </row>
    <row r="203" customFormat="false" ht="15" hidden="false" customHeight="true" outlineLevel="0" collapsed="false">
      <c r="A203" s="60" t="n">
        <v>44345</v>
      </c>
      <c r="B203" s="1" t="n">
        <v>729.95</v>
      </c>
      <c r="K203" s="60" t="n">
        <v>44345</v>
      </c>
      <c r="L203" s="1" t="n">
        <v>-2.37</v>
      </c>
      <c r="N203" s="1" t="n">
        <v>202</v>
      </c>
    </row>
    <row r="204" customFormat="false" ht="15" hidden="false" customHeight="true" outlineLevel="0" collapsed="false">
      <c r="A204" s="60" t="n">
        <v>44346</v>
      </c>
      <c r="B204" s="1" t="n">
        <v>714.95</v>
      </c>
      <c r="K204" s="60" t="n">
        <v>44346</v>
      </c>
      <c r="L204" s="1" t="n">
        <v>-17.37</v>
      </c>
      <c r="N204" s="1" t="n">
        <v>203</v>
      </c>
    </row>
    <row r="205" customFormat="false" ht="15" hidden="false" customHeight="true" outlineLevel="0" collapsed="false">
      <c r="A205" s="60" t="n">
        <v>44347</v>
      </c>
      <c r="B205" s="1" t="n">
        <v>699.95</v>
      </c>
      <c r="K205" s="60" t="n">
        <v>44347</v>
      </c>
      <c r="L205" s="1" t="n">
        <v>-32.37</v>
      </c>
      <c r="N205" s="1" t="n">
        <v>204</v>
      </c>
    </row>
    <row r="206" customFormat="false" ht="15" hidden="false" customHeight="true" outlineLevel="0" collapsed="false">
      <c r="A206" s="60" t="n">
        <v>44348</v>
      </c>
      <c r="B206" s="1" t="n">
        <v>702.45</v>
      </c>
      <c r="K206" s="60" t="n">
        <v>44348</v>
      </c>
      <c r="L206" s="1" t="n">
        <v>-29.87</v>
      </c>
      <c r="N206" s="1" t="n">
        <v>205</v>
      </c>
    </row>
    <row r="207" customFormat="false" ht="15" hidden="false" customHeight="true" outlineLevel="0" collapsed="false">
      <c r="A207" s="60" t="n">
        <v>44349</v>
      </c>
      <c r="B207" s="1" t="n">
        <v>691.95</v>
      </c>
      <c r="K207" s="60" t="n">
        <v>44349</v>
      </c>
      <c r="L207" s="1" t="n">
        <v>-40.37</v>
      </c>
      <c r="N207" s="1" t="n">
        <v>206</v>
      </c>
    </row>
    <row r="208" customFormat="false" ht="15" hidden="false" customHeight="true" outlineLevel="0" collapsed="false">
      <c r="A208" s="60" t="n">
        <v>44350</v>
      </c>
      <c r="B208" s="1" t="n">
        <v>699.83</v>
      </c>
      <c r="K208" s="60" t="n">
        <v>44350</v>
      </c>
      <c r="L208" s="1" t="n">
        <v>-32.49</v>
      </c>
      <c r="N208" s="1" t="n">
        <v>207</v>
      </c>
    </row>
    <row r="209" customFormat="false" ht="15" hidden="false" customHeight="true" outlineLevel="0" collapsed="false">
      <c r="A209" s="60" t="n">
        <v>44351</v>
      </c>
      <c r="B209" s="1" t="n">
        <v>700.32</v>
      </c>
      <c r="K209" s="60" t="n">
        <v>44351</v>
      </c>
      <c r="L209" s="1" t="n">
        <v>-32</v>
      </c>
      <c r="N209" s="1" t="n">
        <v>208</v>
      </c>
    </row>
    <row r="210" customFormat="false" ht="15" hidden="false" customHeight="true" outlineLevel="0" collapsed="false">
      <c r="A210" s="60" t="n">
        <v>44352</v>
      </c>
      <c r="B210" s="1" t="n">
        <v>706.82</v>
      </c>
      <c r="K210" s="60" t="n">
        <v>44352</v>
      </c>
      <c r="L210" s="1" t="n">
        <v>-25.5</v>
      </c>
      <c r="N210" s="1" t="n">
        <v>209</v>
      </c>
    </row>
    <row r="211" customFormat="false" ht="15" hidden="false" customHeight="true" outlineLevel="0" collapsed="false">
      <c r="A211" s="60" t="n">
        <v>44353</v>
      </c>
      <c r="B211" s="1" t="n">
        <v>716.82</v>
      </c>
      <c r="K211" s="60" t="n">
        <v>44353</v>
      </c>
      <c r="L211" s="1" t="n">
        <v>-15.5</v>
      </c>
      <c r="N211" s="1" t="n">
        <v>210</v>
      </c>
    </row>
    <row r="212" customFormat="false" ht="15" hidden="false" customHeight="true" outlineLevel="0" collapsed="false">
      <c r="A212" s="60" t="n">
        <v>44354</v>
      </c>
      <c r="B212" s="1" t="n">
        <v>733.82</v>
      </c>
      <c r="K212" s="60" t="n">
        <v>44354</v>
      </c>
      <c r="L212" s="1" t="n">
        <v>0</v>
      </c>
      <c r="N212" s="1" t="n">
        <v>211</v>
      </c>
    </row>
    <row r="213" customFormat="false" ht="15" hidden="false" customHeight="true" outlineLevel="0" collapsed="false">
      <c r="A213" s="60" t="n">
        <v>44355</v>
      </c>
      <c r="B213" s="1" t="n">
        <v>722.32</v>
      </c>
      <c r="K213" s="60" t="n">
        <v>44355</v>
      </c>
      <c r="L213" s="1" t="n">
        <v>-11.5</v>
      </c>
      <c r="N213" s="1" t="n">
        <v>212</v>
      </c>
    </row>
    <row r="214" customFormat="false" ht="15" hidden="false" customHeight="true" outlineLevel="0" collapsed="false">
      <c r="A214" s="60" t="n">
        <v>44356</v>
      </c>
      <c r="B214" s="1" t="n">
        <v>723.82</v>
      </c>
      <c r="K214" s="60" t="n">
        <v>44356</v>
      </c>
      <c r="L214" s="1" t="n">
        <v>-10</v>
      </c>
      <c r="N214" s="1" t="n">
        <v>213</v>
      </c>
    </row>
    <row r="215" customFormat="false" ht="15" hidden="false" customHeight="true" outlineLevel="0" collapsed="false">
      <c r="A215" s="60" t="n">
        <v>44357</v>
      </c>
      <c r="B215" s="1" t="n">
        <v>719.82</v>
      </c>
      <c r="K215" s="60" t="n">
        <v>44357</v>
      </c>
      <c r="L215" s="1" t="n">
        <v>-14</v>
      </c>
      <c r="N215" s="1" t="n">
        <v>214</v>
      </c>
    </row>
    <row r="216" customFormat="false" ht="15" hidden="false" customHeight="true" outlineLevel="0" collapsed="false">
      <c r="A216" s="60" t="n">
        <v>44359</v>
      </c>
      <c r="B216" s="1" t="n">
        <v>714.82</v>
      </c>
      <c r="K216" s="60" t="n">
        <v>44359</v>
      </c>
      <c r="L216" s="1" t="n">
        <v>-19</v>
      </c>
      <c r="N216" s="1" t="n">
        <v>215</v>
      </c>
    </row>
    <row r="217" customFormat="false" ht="15" hidden="false" customHeight="true" outlineLevel="0" collapsed="false">
      <c r="A217" s="60" t="n">
        <v>44360</v>
      </c>
      <c r="B217" s="1" t="n">
        <v>721.32</v>
      </c>
      <c r="K217" s="60" t="n">
        <v>44360</v>
      </c>
      <c r="L217" s="1" t="n">
        <v>-12.5</v>
      </c>
      <c r="N217" s="1" t="n">
        <v>216</v>
      </c>
    </row>
    <row r="218" customFormat="false" ht="15" hidden="false" customHeight="true" outlineLevel="0" collapsed="false">
      <c r="A218" s="60" t="n">
        <v>44361</v>
      </c>
      <c r="B218" s="1" t="n">
        <v>709.82</v>
      </c>
      <c r="K218" s="60" t="n">
        <v>44361</v>
      </c>
      <c r="L218" s="1" t="n">
        <v>-24</v>
      </c>
      <c r="N218" s="1" t="n">
        <v>217</v>
      </c>
    </row>
    <row r="219" customFormat="false" ht="15" hidden="false" customHeight="true" outlineLevel="0" collapsed="false">
      <c r="A219" s="60" t="n">
        <v>44362</v>
      </c>
      <c r="B219" s="1" t="n">
        <v>732.52</v>
      </c>
      <c r="K219" s="60" t="n">
        <v>44362</v>
      </c>
      <c r="L219" s="1" t="n">
        <v>-1.3</v>
      </c>
      <c r="N219" s="1" t="n">
        <v>218</v>
      </c>
    </row>
    <row r="220" customFormat="false" ht="15" hidden="false" customHeight="true" outlineLevel="0" collapsed="false">
      <c r="A220" s="60" t="n">
        <v>44363</v>
      </c>
      <c r="B220" s="1" t="n">
        <v>728.02</v>
      </c>
      <c r="K220" s="60" t="n">
        <v>44363</v>
      </c>
      <c r="L220" s="1" t="n">
        <v>-5.8</v>
      </c>
      <c r="N220" s="1" t="n">
        <v>219</v>
      </c>
    </row>
    <row r="221" customFormat="false" ht="15" hidden="false" customHeight="true" outlineLevel="0" collapsed="false">
      <c r="A221" s="60" t="n">
        <v>44364</v>
      </c>
      <c r="B221" s="1" t="n">
        <v>726.02</v>
      </c>
      <c r="K221" s="60" t="n">
        <v>44364</v>
      </c>
      <c r="L221" s="1" t="n">
        <v>-7.8</v>
      </c>
      <c r="N221" s="1" t="n">
        <v>220</v>
      </c>
    </row>
    <row r="222" customFormat="false" ht="15" hidden="false" customHeight="true" outlineLevel="0" collapsed="false">
      <c r="A222" s="60" t="n">
        <v>44365</v>
      </c>
      <c r="B222" s="1" t="n">
        <v>722.52</v>
      </c>
      <c r="K222" s="60" t="n">
        <v>44365</v>
      </c>
      <c r="L222" s="1" t="n">
        <v>-11.3</v>
      </c>
      <c r="N222" s="1" t="n">
        <v>221</v>
      </c>
    </row>
    <row r="223" customFormat="false" ht="15" hidden="false" customHeight="true" outlineLevel="0" collapsed="false">
      <c r="A223" s="60" t="n">
        <v>44366</v>
      </c>
      <c r="B223" s="1" t="n">
        <v>712.02</v>
      </c>
      <c r="K223" s="60" t="n">
        <v>44366</v>
      </c>
      <c r="L223" s="1" t="n">
        <v>-21.8</v>
      </c>
      <c r="N223" s="1" t="n">
        <v>222</v>
      </c>
    </row>
    <row r="224" customFormat="false" ht="15" hidden="false" customHeight="true" outlineLevel="0" collapsed="false">
      <c r="A224" s="60" t="n">
        <v>44367</v>
      </c>
      <c r="B224" s="1" t="n">
        <v>704.02</v>
      </c>
      <c r="K224" s="60" t="n">
        <v>44367</v>
      </c>
      <c r="L224" s="1" t="n">
        <v>-29.8</v>
      </c>
      <c r="N224" s="1" t="n">
        <v>223</v>
      </c>
    </row>
    <row r="225" customFormat="false" ht="15" hidden="false" customHeight="true" outlineLevel="0" collapsed="false">
      <c r="A225" s="60" t="n">
        <v>44368</v>
      </c>
      <c r="B225" s="1" t="n">
        <v>705</v>
      </c>
      <c r="K225" s="60" t="n">
        <v>44368</v>
      </c>
      <c r="L225" s="1" t="n">
        <v>-28.82</v>
      </c>
      <c r="N225" s="1" t="n">
        <v>224</v>
      </c>
    </row>
    <row r="226" customFormat="false" ht="15" hidden="false" customHeight="true" outlineLevel="0" collapsed="false">
      <c r="A226" s="60" t="n">
        <v>44370</v>
      </c>
      <c r="B226" s="1" t="n">
        <v>700</v>
      </c>
      <c r="K226" s="60" t="n">
        <v>44370</v>
      </c>
      <c r="L226" s="1" t="n">
        <v>-33.82</v>
      </c>
      <c r="N226" s="1" t="n">
        <v>225</v>
      </c>
    </row>
    <row r="227" customFormat="false" ht="15" hidden="false" customHeight="true" outlineLevel="0" collapsed="false">
      <c r="A227" s="60" t="n">
        <v>44371</v>
      </c>
      <c r="B227" s="1" t="n">
        <v>695</v>
      </c>
      <c r="K227" s="60" t="n">
        <v>44371</v>
      </c>
      <c r="L227" s="1" t="n">
        <v>-38.82</v>
      </c>
      <c r="N227" s="1" t="n">
        <v>226</v>
      </c>
    </row>
    <row r="228" customFormat="false" ht="15" hidden="false" customHeight="true" outlineLevel="0" collapsed="false">
      <c r="A228" s="60" t="n">
        <v>44372</v>
      </c>
      <c r="B228" s="1" t="n">
        <v>690</v>
      </c>
      <c r="K228" s="60" t="n">
        <v>44372</v>
      </c>
      <c r="L228" s="1" t="n">
        <v>-43.82</v>
      </c>
      <c r="N228" s="1" t="n">
        <v>227</v>
      </c>
    </row>
    <row r="229" customFormat="false" ht="15" hidden="false" customHeight="true" outlineLevel="0" collapsed="false">
      <c r="A229" s="60" t="n">
        <v>44373</v>
      </c>
      <c r="B229" s="1" t="n">
        <v>685</v>
      </c>
      <c r="K229" s="60" t="n">
        <v>44373</v>
      </c>
      <c r="L229" s="1" t="n">
        <v>-48.82</v>
      </c>
      <c r="N229" s="1" t="n">
        <v>228</v>
      </c>
    </row>
    <row r="230" customFormat="false" ht="15" hidden="false" customHeight="true" outlineLevel="0" collapsed="false">
      <c r="A230" s="60" t="n">
        <v>44374</v>
      </c>
      <c r="B230" s="1" t="n">
        <v>680</v>
      </c>
      <c r="K230" s="60" t="n">
        <v>44374</v>
      </c>
      <c r="L230" s="1" t="n">
        <v>-53.82</v>
      </c>
      <c r="N230" s="1" t="n">
        <v>229</v>
      </c>
    </row>
    <row r="231" customFormat="false" ht="15" hidden="false" customHeight="true" outlineLevel="0" collapsed="false">
      <c r="A231" s="60" t="n">
        <v>44375</v>
      </c>
      <c r="B231" s="1" t="n">
        <v>681.2</v>
      </c>
      <c r="K231" s="60" t="n">
        <v>44375</v>
      </c>
      <c r="L231" s="1" t="n">
        <v>-52.62</v>
      </c>
      <c r="N231" s="1" t="n">
        <v>230</v>
      </c>
    </row>
    <row r="232" customFormat="false" ht="15" hidden="false" customHeight="true" outlineLevel="0" collapsed="false">
      <c r="A232" s="60" t="n">
        <v>44376</v>
      </c>
      <c r="B232" s="1" t="n">
        <v>675.2</v>
      </c>
      <c r="K232" s="60" t="n">
        <v>44376</v>
      </c>
      <c r="L232" s="1" t="n">
        <v>-58.62</v>
      </c>
      <c r="N232" s="1" t="n">
        <v>231</v>
      </c>
    </row>
    <row r="233" customFormat="false" ht="15" hidden="false" customHeight="true" outlineLevel="0" collapsed="false">
      <c r="A233" s="60" t="n">
        <v>44377</v>
      </c>
      <c r="B233" s="1" t="n">
        <v>677.2</v>
      </c>
      <c r="K233" s="60" t="n">
        <v>44377</v>
      </c>
      <c r="L233" s="1" t="n">
        <v>-56.62</v>
      </c>
      <c r="N233" s="1" t="n">
        <v>232</v>
      </c>
    </row>
    <row r="234" customFormat="false" ht="15" hidden="false" customHeight="true" outlineLevel="0" collapsed="false">
      <c r="A234" s="60" t="n">
        <v>44378</v>
      </c>
      <c r="B234" s="1" t="n">
        <v>681.2</v>
      </c>
      <c r="K234" s="60" t="n">
        <v>44378</v>
      </c>
      <c r="L234" s="1" t="n">
        <v>-52.62</v>
      </c>
      <c r="N234" s="1" t="n">
        <v>233</v>
      </c>
    </row>
    <row r="235" customFormat="false" ht="15" hidden="false" customHeight="true" outlineLevel="0" collapsed="false">
      <c r="A235" s="60" t="n">
        <v>44379</v>
      </c>
      <c r="B235" s="1" t="n">
        <v>690.2</v>
      </c>
      <c r="K235" s="60" t="n">
        <v>44379</v>
      </c>
      <c r="L235" s="1" t="n">
        <v>-43.62</v>
      </c>
      <c r="N235" s="1" t="n">
        <v>234</v>
      </c>
    </row>
    <row r="236" customFormat="false" ht="15" hidden="false" customHeight="true" outlineLevel="0" collapsed="false">
      <c r="A236" s="60" t="n">
        <v>44381</v>
      </c>
      <c r="B236" s="1" t="n">
        <v>683.2</v>
      </c>
      <c r="K236" s="60" t="n">
        <v>44381</v>
      </c>
      <c r="L236" s="1" t="n">
        <v>-50.62</v>
      </c>
      <c r="N236" s="1" t="n">
        <v>235</v>
      </c>
    </row>
    <row r="237" customFormat="false" ht="15" hidden="false" customHeight="true" outlineLevel="0" collapsed="false">
      <c r="A237" s="60" t="n">
        <v>44384</v>
      </c>
      <c r="B237" s="1" t="n">
        <v>685.45</v>
      </c>
      <c r="K237" s="60" t="n">
        <v>44384</v>
      </c>
      <c r="L237" s="1" t="n">
        <v>-48.37</v>
      </c>
      <c r="N237" s="1" t="n">
        <v>236</v>
      </c>
    </row>
    <row r="238" customFormat="false" ht="15" hidden="false" customHeight="true" outlineLevel="0" collapsed="false">
      <c r="A238" s="60" t="n">
        <v>44386</v>
      </c>
      <c r="B238" s="1" t="n">
        <v>711.3</v>
      </c>
      <c r="K238" s="60" t="n">
        <v>44386</v>
      </c>
      <c r="L238" s="1" t="n">
        <v>-22.52</v>
      </c>
      <c r="N238" s="1" t="n">
        <v>237</v>
      </c>
    </row>
    <row r="239" customFormat="false" ht="15" hidden="false" customHeight="true" outlineLevel="0" collapsed="false">
      <c r="A239" s="60" t="n">
        <v>44389</v>
      </c>
      <c r="B239" s="1" t="n">
        <v>708.3</v>
      </c>
      <c r="K239" s="60" t="n">
        <v>44389</v>
      </c>
      <c r="L239" s="1" t="n">
        <v>-25.52</v>
      </c>
      <c r="N239" s="1" t="n">
        <v>238</v>
      </c>
    </row>
    <row r="240" customFormat="false" ht="15" hidden="false" customHeight="true" outlineLevel="0" collapsed="false">
      <c r="A240" s="60" t="n">
        <v>44392</v>
      </c>
      <c r="B240" s="1" t="n">
        <v>713.3</v>
      </c>
      <c r="K240" s="60" t="n">
        <v>44392</v>
      </c>
      <c r="L240" s="1" t="n">
        <v>-20.52</v>
      </c>
      <c r="N240" s="1" t="n">
        <v>239</v>
      </c>
    </row>
    <row r="241" customFormat="false" ht="15" hidden="false" customHeight="true" outlineLevel="0" collapsed="false">
      <c r="A241" s="60" t="n">
        <v>44395</v>
      </c>
      <c r="B241" s="1" t="n">
        <v>728.12</v>
      </c>
      <c r="K241" s="60" t="n">
        <v>44395</v>
      </c>
      <c r="L241" s="1" t="n">
        <v>-5.7</v>
      </c>
      <c r="N241" s="1" t="n">
        <v>240</v>
      </c>
    </row>
    <row r="242" customFormat="false" ht="15" hidden="false" customHeight="true" outlineLevel="0" collapsed="false">
      <c r="A242" s="60" t="n">
        <v>44397</v>
      </c>
      <c r="B242" s="1" t="n">
        <v>725.87</v>
      </c>
      <c r="K242" s="60" t="n">
        <v>44397</v>
      </c>
      <c r="L242" s="1" t="n">
        <v>-7.95</v>
      </c>
      <c r="N242" s="1" t="n">
        <v>241</v>
      </c>
    </row>
    <row r="243" customFormat="false" ht="15" hidden="false" customHeight="true" outlineLevel="0" collapsed="false">
      <c r="A243" s="60" t="n">
        <v>44482</v>
      </c>
      <c r="B243" s="1" t="n">
        <v>725.37</v>
      </c>
      <c r="K243" s="60" t="n">
        <v>44482</v>
      </c>
      <c r="L243" s="1" t="n">
        <v>-8.45</v>
      </c>
      <c r="N243" s="1" t="n">
        <v>242</v>
      </c>
    </row>
    <row r="244" customFormat="false" ht="15" hidden="false" customHeight="true" outlineLevel="0" collapsed="false">
      <c r="A244" s="60" t="n">
        <v>44489</v>
      </c>
      <c r="B244" s="1" t="n">
        <v>716.87</v>
      </c>
      <c r="K244" s="60" t="n">
        <v>44489</v>
      </c>
      <c r="L244" s="1" t="n">
        <v>-16.95</v>
      </c>
      <c r="N244" s="1" t="n">
        <v>243</v>
      </c>
    </row>
    <row r="245" customFormat="false" ht="15" hidden="false" customHeight="true" outlineLevel="0" collapsed="false">
      <c r="A245" s="60" t="n">
        <v>44490</v>
      </c>
      <c r="B245" s="1" t="n">
        <v>724.37</v>
      </c>
      <c r="K245" s="60" t="n">
        <v>44490</v>
      </c>
      <c r="L245" s="1" t="n">
        <v>-9.45</v>
      </c>
      <c r="N245" s="1" t="n">
        <v>244</v>
      </c>
    </row>
    <row r="246" customFormat="false" ht="15" hidden="false" customHeight="true" outlineLevel="0" collapsed="false">
      <c r="A246" s="60" t="n">
        <v>44491</v>
      </c>
      <c r="B246" s="1" t="n">
        <v>717.87</v>
      </c>
      <c r="K246" s="60" t="n">
        <v>44491</v>
      </c>
      <c r="L246" s="1" t="n">
        <v>-15.95</v>
      </c>
      <c r="N246" s="1" t="n">
        <v>245</v>
      </c>
    </row>
    <row r="247" customFormat="false" ht="15" hidden="false" customHeight="true" outlineLevel="0" collapsed="false">
      <c r="A247" s="60" t="n">
        <v>44492</v>
      </c>
      <c r="B247" s="1" t="n">
        <v>723.37</v>
      </c>
      <c r="K247" s="60" t="n">
        <v>44492</v>
      </c>
      <c r="L247" s="1" t="n">
        <v>-10.45</v>
      </c>
      <c r="N247" s="1" t="n">
        <v>246</v>
      </c>
    </row>
    <row r="248" customFormat="false" ht="15" hidden="false" customHeight="true" outlineLevel="0" collapsed="false">
      <c r="A248" s="60" t="n">
        <v>44493</v>
      </c>
      <c r="B248" s="1" t="n">
        <v>729.37</v>
      </c>
      <c r="K248" s="60" t="n">
        <v>44493</v>
      </c>
      <c r="L248" s="1" t="n">
        <v>-4.45</v>
      </c>
      <c r="N248" s="1" t="n">
        <v>247</v>
      </c>
    </row>
    <row r="249" customFormat="false" ht="15" hidden="false" customHeight="true" outlineLevel="0" collapsed="false">
      <c r="A249" s="60" t="n">
        <v>44494</v>
      </c>
      <c r="B249" s="1" t="n">
        <v>717.37</v>
      </c>
      <c r="K249" s="60" t="n">
        <v>44494</v>
      </c>
      <c r="L249" s="1" t="n">
        <v>-16.45</v>
      </c>
      <c r="N249" s="1" t="n">
        <v>248</v>
      </c>
    </row>
    <row r="250" customFormat="false" ht="15" hidden="false" customHeight="true" outlineLevel="0" collapsed="false">
      <c r="A250" s="60" t="n">
        <v>44495</v>
      </c>
      <c r="B250" s="1" t="n">
        <v>702.37</v>
      </c>
      <c r="K250" s="60" t="n">
        <v>44495</v>
      </c>
      <c r="L250" s="1" t="n">
        <v>-31.45</v>
      </c>
      <c r="N250" s="1" t="n">
        <v>249</v>
      </c>
    </row>
    <row r="251" customFormat="false" ht="15" hidden="false" customHeight="true" outlineLevel="0" collapsed="false">
      <c r="A251" s="60" t="n">
        <v>44496</v>
      </c>
      <c r="B251" s="1" t="n">
        <v>706.47</v>
      </c>
      <c r="K251" s="60" t="n">
        <v>44496</v>
      </c>
      <c r="L251" s="1" t="n">
        <v>-27.35</v>
      </c>
      <c r="N251" s="1" t="n">
        <v>250</v>
      </c>
    </row>
    <row r="252" customFormat="false" ht="15" hidden="false" customHeight="true" outlineLevel="0" collapsed="false">
      <c r="A252" s="60" t="n">
        <v>44497</v>
      </c>
      <c r="B252" s="1" t="n">
        <v>697.97</v>
      </c>
      <c r="K252" s="60" t="n">
        <v>44497</v>
      </c>
      <c r="L252" s="1" t="n">
        <v>-35.85</v>
      </c>
      <c r="N252" s="1" t="n">
        <v>251</v>
      </c>
    </row>
    <row r="253" customFormat="false" ht="15" hidden="false" customHeight="true" outlineLevel="0" collapsed="false">
      <c r="A253" s="60" t="n">
        <v>44498</v>
      </c>
      <c r="B253" s="1" t="n">
        <v>688.97</v>
      </c>
      <c r="K253" s="60" t="n">
        <v>44498</v>
      </c>
      <c r="L253" s="1" t="n">
        <v>-44.85</v>
      </c>
      <c r="N253" s="1" t="n">
        <v>252</v>
      </c>
    </row>
    <row r="254" customFormat="false" ht="15" hidden="false" customHeight="true" outlineLevel="0" collapsed="false">
      <c r="A254" s="60" t="n">
        <v>44499</v>
      </c>
      <c r="B254" s="1" t="n">
        <v>674.47</v>
      </c>
      <c r="K254" s="60" t="n">
        <v>44499</v>
      </c>
      <c r="L254" s="1" t="n">
        <v>-59.35</v>
      </c>
      <c r="N254" s="1" t="n">
        <v>253</v>
      </c>
    </row>
    <row r="255" customFormat="false" ht="15" hidden="false" customHeight="true" outlineLevel="0" collapsed="false">
      <c r="A255" s="60" t="n">
        <v>44500</v>
      </c>
      <c r="B255" s="1" t="n">
        <v>672.17</v>
      </c>
      <c r="K255" s="60" t="n">
        <v>44500</v>
      </c>
      <c r="L255" s="1" t="n">
        <v>-61.65</v>
      </c>
      <c r="N255" s="1" t="n">
        <v>254</v>
      </c>
    </row>
    <row r="256" customFormat="false" ht="15" hidden="false" customHeight="true" outlineLevel="0" collapsed="false">
      <c r="A256" s="60" t="n">
        <v>44501</v>
      </c>
      <c r="B256" s="1" t="n">
        <v>667.67</v>
      </c>
      <c r="K256" s="60" t="n">
        <v>44501</v>
      </c>
      <c r="L256" s="1" t="n">
        <v>-66.15</v>
      </c>
      <c r="N256" s="1" t="n">
        <v>255</v>
      </c>
    </row>
    <row r="257" customFormat="false" ht="15" hidden="false" customHeight="true" outlineLevel="0" collapsed="false">
      <c r="A257" s="60" t="n">
        <v>44502</v>
      </c>
      <c r="B257" s="1" t="n">
        <v>660.92</v>
      </c>
      <c r="K257" s="60" t="n">
        <v>44502</v>
      </c>
      <c r="L257" s="1" t="n">
        <v>-72.9</v>
      </c>
      <c r="N257" s="1" t="n">
        <v>256</v>
      </c>
    </row>
    <row r="258" customFormat="false" ht="15" hidden="false" customHeight="true" outlineLevel="0" collapsed="false">
      <c r="A258" s="60" t="n">
        <v>44503</v>
      </c>
      <c r="B258" s="1" t="n">
        <v>661.72</v>
      </c>
      <c r="K258" s="60" t="n">
        <v>44503</v>
      </c>
      <c r="L258" s="1" t="n">
        <v>-72.1</v>
      </c>
      <c r="N258" s="1" t="n">
        <v>257</v>
      </c>
    </row>
    <row r="259" customFormat="false" ht="15" hidden="false" customHeight="true" outlineLevel="0" collapsed="false">
      <c r="A259" s="60" t="n">
        <v>44504</v>
      </c>
      <c r="B259" s="1" t="n">
        <v>665.34</v>
      </c>
      <c r="K259" s="60" t="n">
        <v>44504</v>
      </c>
      <c r="L259" s="1" t="n">
        <v>-68.48</v>
      </c>
      <c r="N259" s="1" t="n">
        <v>258</v>
      </c>
    </row>
    <row r="260" customFormat="false" ht="15" hidden="false" customHeight="true" outlineLevel="0" collapsed="false">
      <c r="A260" s="60" t="n">
        <v>44505</v>
      </c>
      <c r="B260" s="1" t="n">
        <v>674.28</v>
      </c>
      <c r="K260" s="60" t="n">
        <v>44505</v>
      </c>
      <c r="L260" s="1" t="n">
        <v>-59.54</v>
      </c>
      <c r="N260" s="1" t="n">
        <v>259</v>
      </c>
    </row>
    <row r="261" customFormat="false" ht="15" hidden="false" customHeight="true" outlineLevel="0" collapsed="false">
      <c r="A261" s="60" t="n">
        <v>44506</v>
      </c>
      <c r="B261" s="1" t="n">
        <v>667.68</v>
      </c>
      <c r="K261" s="60" t="n">
        <v>44506</v>
      </c>
      <c r="L261" s="1" t="n">
        <v>-66.14</v>
      </c>
      <c r="N261" s="1" t="n">
        <v>260</v>
      </c>
    </row>
    <row r="262" customFormat="false" ht="15" hidden="false" customHeight="true" outlineLevel="0" collapsed="false">
      <c r="A262" s="60" t="n">
        <v>44507</v>
      </c>
      <c r="B262" s="1" t="n">
        <v>672.06</v>
      </c>
      <c r="K262" s="60" t="n">
        <v>44507</v>
      </c>
      <c r="L262" s="1" t="n">
        <v>-61.76</v>
      </c>
      <c r="N262" s="1" t="n">
        <v>261</v>
      </c>
    </row>
    <row r="263" customFormat="false" ht="15" hidden="false" customHeight="true" outlineLevel="0" collapsed="false">
      <c r="A263" s="60" t="n">
        <v>44508</v>
      </c>
      <c r="B263" s="1" t="n">
        <v>663.99</v>
      </c>
      <c r="K263" s="60" t="n">
        <v>44508</v>
      </c>
      <c r="L263" s="1" t="n">
        <v>-69.83</v>
      </c>
      <c r="N263" s="1" t="n">
        <v>262</v>
      </c>
    </row>
    <row r="264" customFormat="false" ht="15" hidden="false" customHeight="true" outlineLevel="0" collapsed="false">
      <c r="A264" s="60" t="n">
        <v>44509</v>
      </c>
      <c r="B264" s="1" t="n">
        <v>663.42</v>
      </c>
      <c r="K264" s="60" t="n">
        <v>44509</v>
      </c>
      <c r="L264" s="1" t="n">
        <v>-70.4</v>
      </c>
      <c r="N264" s="1" t="n">
        <v>263</v>
      </c>
    </row>
    <row r="265" customFormat="false" ht="15" hidden="false" customHeight="true" outlineLevel="0" collapsed="false">
      <c r="A265" s="60" t="n">
        <v>44510</v>
      </c>
      <c r="B265" s="1" t="n">
        <v>654.42</v>
      </c>
      <c r="K265" s="60" t="n">
        <v>44510</v>
      </c>
      <c r="L265" s="1" t="n">
        <v>-79.4</v>
      </c>
      <c r="N265" s="1" t="n">
        <v>264</v>
      </c>
    </row>
    <row r="266" customFormat="false" ht="15" hidden="false" customHeight="true" outlineLevel="0" collapsed="false">
      <c r="A266" s="60" t="n">
        <v>44511</v>
      </c>
      <c r="B266" s="1" t="n">
        <v>667.02</v>
      </c>
      <c r="K266" s="60" t="n">
        <v>44511</v>
      </c>
      <c r="L266" s="1" t="n">
        <v>-66.8</v>
      </c>
      <c r="N266" s="1" t="n">
        <v>265</v>
      </c>
    </row>
    <row r="267" customFormat="false" ht="15" hidden="false" customHeight="true" outlineLevel="0" collapsed="false">
      <c r="A267" s="60" t="n">
        <v>44512</v>
      </c>
      <c r="B267" s="1" t="n">
        <v>660.02</v>
      </c>
      <c r="K267" s="60" t="n">
        <v>44512</v>
      </c>
      <c r="L267" s="1" t="n">
        <v>-73.8</v>
      </c>
      <c r="N267" s="1" t="n">
        <v>266</v>
      </c>
    </row>
    <row r="268" customFormat="false" ht="15" hidden="false" customHeight="true" outlineLevel="0" collapsed="false">
      <c r="A268" s="60" t="n">
        <v>44513</v>
      </c>
      <c r="B268" s="1" t="n">
        <v>658.02</v>
      </c>
      <c r="K268" s="60" t="n">
        <v>44513</v>
      </c>
      <c r="L268" s="1" t="n">
        <v>-75.8</v>
      </c>
      <c r="N268" s="1" t="n">
        <v>267</v>
      </c>
    </row>
    <row r="269" customFormat="false" ht="15" hidden="false" customHeight="true" outlineLevel="0" collapsed="false">
      <c r="A269" s="60" t="n">
        <v>44514</v>
      </c>
      <c r="B269" s="1" t="n">
        <v>648.4</v>
      </c>
      <c r="K269" s="60" t="n">
        <v>44514</v>
      </c>
      <c r="L269" s="1" t="n">
        <v>-85.42</v>
      </c>
      <c r="N269" s="1" t="n">
        <v>268</v>
      </c>
    </row>
    <row r="270" customFormat="false" ht="15" hidden="false" customHeight="true" outlineLevel="0" collapsed="false">
      <c r="A270" s="60" t="n">
        <v>44515</v>
      </c>
      <c r="B270" s="1" t="n">
        <v>639.56</v>
      </c>
      <c r="K270" s="60" t="n">
        <v>44515</v>
      </c>
      <c r="L270" s="1" t="n">
        <v>-94.26</v>
      </c>
      <c r="N270" s="1" t="n">
        <v>269</v>
      </c>
    </row>
    <row r="271" customFormat="false" ht="15" hidden="false" customHeight="true" outlineLevel="0" collapsed="false">
      <c r="A271" s="60" t="n">
        <v>44516</v>
      </c>
      <c r="B271" s="1" t="n">
        <v>633.69</v>
      </c>
      <c r="K271" s="60" t="n">
        <v>44516</v>
      </c>
      <c r="L271" s="1" t="n">
        <v>-100.13</v>
      </c>
      <c r="N271" s="1" t="n">
        <v>270</v>
      </c>
    </row>
    <row r="272" customFormat="false" ht="15" hidden="false" customHeight="true" outlineLevel="0" collapsed="false">
      <c r="A272" s="60" t="n">
        <v>44517</v>
      </c>
      <c r="B272" s="1" t="n">
        <v>631.57</v>
      </c>
      <c r="K272" s="60" t="n">
        <v>44517</v>
      </c>
      <c r="L272" s="1" t="n">
        <v>-102.25</v>
      </c>
      <c r="N272" s="1" t="n">
        <v>271</v>
      </c>
    </row>
    <row r="273" customFormat="false" ht="15" hidden="false" customHeight="true" outlineLevel="0" collapsed="false">
      <c r="A273" s="60" t="n">
        <v>44518</v>
      </c>
      <c r="B273" s="1" t="n">
        <v>637.82</v>
      </c>
      <c r="K273" s="60" t="n">
        <v>44518</v>
      </c>
      <c r="L273" s="1" t="n">
        <v>-96</v>
      </c>
      <c r="N273" s="1" t="n">
        <v>272</v>
      </c>
    </row>
    <row r="274" customFormat="false" ht="15" hidden="false" customHeight="true" outlineLevel="0" collapsed="false">
      <c r="A274" s="60" t="n">
        <v>44519</v>
      </c>
      <c r="B274" s="1" t="n">
        <v>622.82</v>
      </c>
      <c r="K274" s="60" t="n">
        <v>44519</v>
      </c>
      <c r="L274" s="1" t="n">
        <v>-111</v>
      </c>
      <c r="N274" s="1" t="n">
        <v>273</v>
      </c>
    </row>
    <row r="275" customFormat="false" ht="15" hidden="false" customHeight="true" outlineLevel="0" collapsed="false">
      <c r="A275" s="60" t="n">
        <v>44520</v>
      </c>
      <c r="B275" s="1" t="n">
        <v>628.07</v>
      </c>
      <c r="K275" s="60" t="n">
        <v>44520</v>
      </c>
      <c r="L275" s="1" t="n">
        <v>-105.75</v>
      </c>
      <c r="N275" s="1" t="n">
        <v>274</v>
      </c>
    </row>
    <row r="276" customFormat="false" ht="15" hidden="false" customHeight="true" outlineLevel="0" collapsed="false">
      <c r="A276" s="60" t="n">
        <v>44521</v>
      </c>
      <c r="B276" s="1" t="n">
        <v>615.23</v>
      </c>
      <c r="K276" s="60" t="n">
        <v>44521</v>
      </c>
      <c r="L276" s="1" t="n">
        <v>-118.59</v>
      </c>
      <c r="N276" s="1" t="n">
        <v>275</v>
      </c>
    </row>
    <row r="277" customFormat="false" ht="15" hidden="false" customHeight="true" outlineLevel="0" collapsed="false">
      <c r="A277" s="60" t="n">
        <v>44522</v>
      </c>
      <c r="B277" s="1" t="n">
        <v>625.02</v>
      </c>
      <c r="K277" s="60" t="n">
        <v>44522</v>
      </c>
      <c r="L277" s="1" t="n">
        <v>-108.8</v>
      </c>
      <c r="N277" s="1" t="n">
        <v>276</v>
      </c>
    </row>
    <row r="278" customFormat="false" ht="15" hidden="false" customHeight="true" outlineLevel="0" collapsed="false">
      <c r="A278" s="60" t="n">
        <v>44523</v>
      </c>
      <c r="B278" s="1" t="n">
        <v>636.02</v>
      </c>
      <c r="K278" s="60" t="n">
        <v>44523</v>
      </c>
      <c r="L278" s="1" t="n">
        <v>-97.8</v>
      </c>
      <c r="N278" s="1" t="n">
        <v>277</v>
      </c>
    </row>
    <row r="279" customFormat="false" ht="15" hidden="false" customHeight="true" outlineLevel="0" collapsed="false">
      <c r="A279" s="60" t="n">
        <v>44524</v>
      </c>
      <c r="B279" s="1" t="n">
        <v>626.52</v>
      </c>
      <c r="K279" s="60" t="n">
        <v>44524</v>
      </c>
      <c r="L279" s="1" t="n">
        <v>-107.3</v>
      </c>
      <c r="N279" s="1" t="n">
        <v>278</v>
      </c>
    </row>
    <row r="280" customFormat="false" ht="15" hidden="false" customHeight="true" outlineLevel="0" collapsed="false">
      <c r="A280" s="60" t="n">
        <v>44525</v>
      </c>
      <c r="B280" s="1" t="n">
        <v>612.12</v>
      </c>
      <c r="K280" s="60" t="n">
        <v>44525</v>
      </c>
      <c r="L280" s="1" t="n">
        <v>-121.7</v>
      </c>
      <c r="N280" s="1" t="n">
        <v>279</v>
      </c>
    </row>
    <row r="281" customFormat="false" ht="15" hidden="false" customHeight="true" outlineLevel="0" collapsed="false">
      <c r="A281" s="60" t="n">
        <v>44527</v>
      </c>
      <c r="B281" s="1" t="n">
        <v>610.52</v>
      </c>
      <c r="K281" s="60" t="n">
        <v>44527</v>
      </c>
      <c r="L281" s="1" t="n">
        <v>-123.3</v>
      </c>
      <c r="N281" s="1" t="n">
        <v>280</v>
      </c>
    </row>
    <row r="282" customFormat="false" ht="15" hidden="false" customHeight="true" outlineLevel="0" collapsed="false">
      <c r="A282" s="60" t="n">
        <v>44528</v>
      </c>
      <c r="B282" s="1" t="n">
        <v>599.07</v>
      </c>
      <c r="K282" s="60" t="n">
        <v>44528</v>
      </c>
      <c r="L282" s="1" t="n">
        <v>-134.75</v>
      </c>
      <c r="N282" s="1" t="n">
        <v>281</v>
      </c>
    </row>
    <row r="283" customFormat="false" ht="15" hidden="false" customHeight="true" outlineLevel="0" collapsed="false">
      <c r="A283" s="60" t="n">
        <v>44529</v>
      </c>
      <c r="B283" s="1" t="n">
        <v>577.07</v>
      </c>
      <c r="K283" s="60" t="n">
        <v>44529</v>
      </c>
      <c r="L283" s="1" t="n">
        <v>-156.75</v>
      </c>
      <c r="N283" s="1" t="n">
        <v>282</v>
      </c>
    </row>
    <row r="284" customFormat="false" ht="15" hidden="false" customHeight="true" outlineLevel="0" collapsed="false">
      <c r="A284" s="60" t="n">
        <v>44530</v>
      </c>
      <c r="B284" s="1" t="n">
        <v>614.91</v>
      </c>
      <c r="K284" s="60" t="n">
        <v>44530</v>
      </c>
      <c r="L284" s="1" t="n">
        <v>-118.91</v>
      </c>
      <c r="N284" s="1" t="n">
        <v>283</v>
      </c>
    </row>
    <row r="285" customFormat="false" ht="15" hidden="false" customHeight="true" outlineLevel="0" collapsed="false">
      <c r="A285" s="60" t="n">
        <v>44531</v>
      </c>
      <c r="B285" s="1" t="n">
        <v>621.41</v>
      </c>
      <c r="K285" s="60" t="n">
        <v>44531</v>
      </c>
      <c r="L285" s="1" t="n">
        <v>-112.41</v>
      </c>
      <c r="N285" s="1" t="n">
        <v>284</v>
      </c>
    </row>
    <row r="286" customFormat="false" ht="15" hidden="false" customHeight="true" outlineLevel="0" collapsed="false">
      <c r="A286" s="60" t="n">
        <v>44532</v>
      </c>
      <c r="B286" s="1" t="n">
        <v>611.61</v>
      </c>
      <c r="K286" s="60" t="n">
        <v>44532</v>
      </c>
      <c r="L286" s="1" t="n">
        <v>-122.21</v>
      </c>
      <c r="N286" s="1" t="n">
        <v>285</v>
      </c>
    </row>
    <row r="287" customFormat="false" ht="15" hidden="false" customHeight="true" outlineLevel="0" collapsed="false">
      <c r="A287" s="60" t="n">
        <v>44533</v>
      </c>
      <c r="B287" s="1" t="n">
        <v>608.11</v>
      </c>
      <c r="K287" s="60" t="n">
        <v>44533</v>
      </c>
      <c r="L287" s="1" t="n">
        <v>-125.71</v>
      </c>
      <c r="N287" s="1" t="n">
        <v>286</v>
      </c>
    </row>
    <row r="288" customFormat="false" ht="15" hidden="false" customHeight="true" outlineLevel="0" collapsed="false">
      <c r="A288" s="60" t="n">
        <v>44534</v>
      </c>
      <c r="B288" s="1" t="n">
        <v>627.21</v>
      </c>
      <c r="K288" s="60" t="n">
        <v>44534</v>
      </c>
      <c r="L288" s="1" t="n">
        <v>-106.61</v>
      </c>
      <c r="N288" s="1" t="n">
        <v>287</v>
      </c>
    </row>
    <row r="289" customFormat="false" ht="15" hidden="false" customHeight="true" outlineLevel="0" collapsed="false">
      <c r="A289" s="60" t="n">
        <v>44535</v>
      </c>
      <c r="B289" s="1" t="n">
        <v>632.72</v>
      </c>
      <c r="K289" s="60" t="n">
        <v>44535</v>
      </c>
      <c r="L289" s="1" t="n">
        <v>-101.1</v>
      </c>
      <c r="N289" s="1" t="n">
        <v>288</v>
      </c>
    </row>
    <row r="290" customFormat="false" ht="15" hidden="false" customHeight="true" outlineLevel="0" collapsed="false">
      <c r="A290" s="60" t="n">
        <v>44536</v>
      </c>
      <c r="B290" s="1" t="n">
        <v>623.97</v>
      </c>
      <c r="K290" s="60" t="n">
        <v>44536</v>
      </c>
      <c r="L290" s="1" t="n">
        <v>-109.85</v>
      </c>
      <c r="N290" s="1" t="n">
        <v>289</v>
      </c>
    </row>
    <row r="291" customFormat="false" ht="15" hidden="false" customHeight="true" outlineLevel="0" collapsed="false">
      <c r="A291" s="60" t="n">
        <v>44537</v>
      </c>
      <c r="B291" s="1" t="n">
        <v>638.47</v>
      </c>
      <c r="K291" s="60" t="n">
        <v>44537</v>
      </c>
      <c r="L291" s="1" t="n">
        <v>-95.35</v>
      </c>
      <c r="N291" s="1" t="n">
        <v>290</v>
      </c>
    </row>
    <row r="292" customFormat="false" ht="15" hidden="false" customHeight="true" outlineLevel="0" collapsed="false">
      <c r="A292" s="60" t="n">
        <v>44538</v>
      </c>
      <c r="B292" s="1" t="n">
        <v>638.22</v>
      </c>
      <c r="K292" s="60" t="n">
        <v>44538</v>
      </c>
      <c r="L292" s="1" t="n">
        <v>-95.6</v>
      </c>
      <c r="N292" s="1" t="n">
        <v>291</v>
      </c>
    </row>
    <row r="293" customFormat="false" ht="15" hidden="false" customHeight="true" outlineLevel="0" collapsed="false">
      <c r="A293" s="60" t="n">
        <v>44539</v>
      </c>
      <c r="B293" s="1" t="n">
        <v>660.12</v>
      </c>
      <c r="K293" s="60" t="n">
        <v>44539</v>
      </c>
      <c r="L293" s="1" t="n">
        <v>-73.7</v>
      </c>
      <c r="N293" s="1" t="n">
        <v>292</v>
      </c>
    </row>
    <row r="294" customFormat="false" ht="15" hidden="false" customHeight="true" outlineLevel="0" collapsed="false">
      <c r="A294" s="60" t="n">
        <v>44540</v>
      </c>
      <c r="B294" s="1" t="n">
        <v>663.6</v>
      </c>
      <c r="K294" s="60" t="n">
        <v>44540</v>
      </c>
      <c r="L294" s="1" t="n">
        <v>-70.22</v>
      </c>
      <c r="N294" s="1" t="n">
        <v>293</v>
      </c>
    </row>
    <row r="295" customFormat="false" ht="15" hidden="false" customHeight="true" outlineLevel="0" collapsed="false">
      <c r="A295" s="60" t="n">
        <v>44541</v>
      </c>
      <c r="B295" s="1" t="n">
        <v>642.4</v>
      </c>
      <c r="K295" s="60" t="n">
        <v>44541</v>
      </c>
      <c r="L295" s="1" t="n">
        <v>-91.42</v>
      </c>
      <c r="N295" s="1" t="n">
        <v>294</v>
      </c>
    </row>
    <row r="296" customFormat="false" ht="15" hidden="false" customHeight="true" outlineLevel="0" collapsed="false">
      <c r="A296" s="60" t="n">
        <v>44542</v>
      </c>
      <c r="B296" s="1" t="n">
        <v>664.9</v>
      </c>
      <c r="K296" s="60" t="n">
        <v>44542</v>
      </c>
      <c r="L296" s="1" t="n">
        <v>-68.92</v>
      </c>
      <c r="N296" s="1" t="n">
        <v>295</v>
      </c>
    </row>
    <row r="297" customFormat="false" ht="15" hidden="false" customHeight="true" outlineLevel="0" collapsed="false">
      <c r="A297" s="60" t="n">
        <v>44543</v>
      </c>
      <c r="B297" s="1" t="n">
        <v>690.56</v>
      </c>
      <c r="K297" s="60" t="n">
        <v>44543</v>
      </c>
      <c r="L297" s="1" t="n">
        <v>-43.26</v>
      </c>
      <c r="N297" s="1" t="n">
        <v>296</v>
      </c>
    </row>
    <row r="298" customFormat="false" ht="15" hidden="false" customHeight="true" outlineLevel="0" collapsed="false">
      <c r="A298" s="60" t="n">
        <v>44544</v>
      </c>
      <c r="B298" s="1" t="n">
        <v>664.56</v>
      </c>
      <c r="K298" s="60" t="n">
        <v>44544</v>
      </c>
      <c r="L298" s="1" t="n">
        <v>-69.26</v>
      </c>
      <c r="N298" s="1" t="n">
        <v>297</v>
      </c>
    </row>
    <row r="299" customFormat="false" ht="15" hidden="false" customHeight="true" outlineLevel="0" collapsed="false">
      <c r="A299" s="60" t="n">
        <v>44545</v>
      </c>
      <c r="B299" s="1" t="n">
        <v>652.56</v>
      </c>
      <c r="K299" s="60" t="n">
        <v>44545</v>
      </c>
      <c r="L299" s="1" t="n">
        <v>-81.26</v>
      </c>
      <c r="N299" s="1" t="n">
        <v>298</v>
      </c>
    </row>
    <row r="300" customFormat="false" ht="15" hidden="false" customHeight="true" outlineLevel="0" collapsed="false">
      <c r="A300" s="60" t="n">
        <v>44546</v>
      </c>
      <c r="B300" s="1" t="n">
        <v>648.4</v>
      </c>
      <c r="K300" s="60" t="n">
        <v>44546</v>
      </c>
      <c r="L300" s="1" t="n">
        <v>-85.42</v>
      </c>
      <c r="N300" s="1" t="n">
        <v>299</v>
      </c>
    </row>
    <row r="301" customFormat="false" ht="15" hidden="false" customHeight="true" outlineLevel="0" collapsed="false">
      <c r="A301" s="60" t="n">
        <v>44547</v>
      </c>
      <c r="B301" s="1" t="n">
        <v>645.1</v>
      </c>
      <c r="K301" s="60" t="n">
        <v>44547</v>
      </c>
      <c r="L301" s="1" t="n">
        <v>-88.72</v>
      </c>
      <c r="N301" s="1" t="n">
        <v>300</v>
      </c>
    </row>
    <row r="302" customFormat="false" ht="15" hidden="false" customHeight="true" outlineLevel="0" collapsed="false">
      <c r="A302" s="60" t="n">
        <v>44548</v>
      </c>
      <c r="B302" s="1" t="n">
        <v>645.9</v>
      </c>
      <c r="K302" s="60" t="n">
        <v>44548</v>
      </c>
      <c r="L302" s="1" t="n">
        <v>-87.92</v>
      </c>
      <c r="N302" s="1" t="n">
        <v>301</v>
      </c>
    </row>
    <row r="303" customFormat="false" ht="15" hidden="false" customHeight="true" outlineLevel="0" collapsed="false">
      <c r="A303" s="60" t="n">
        <v>44549</v>
      </c>
      <c r="B303" s="1" t="n">
        <v>715.53</v>
      </c>
      <c r="K303" s="60" t="n">
        <v>44549</v>
      </c>
      <c r="L303" s="1" t="n">
        <v>-18.29</v>
      </c>
      <c r="N303" s="1" t="n">
        <v>302</v>
      </c>
    </row>
    <row r="304" customFormat="false" ht="15" hidden="false" customHeight="true" outlineLevel="0" collapsed="false">
      <c r="A304" s="60" t="n">
        <v>44550</v>
      </c>
      <c r="B304" s="1" t="n">
        <v>694.03</v>
      </c>
      <c r="K304" s="60" t="n">
        <v>44550</v>
      </c>
      <c r="L304" s="1" t="n">
        <v>-39.79</v>
      </c>
      <c r="N304" s="1" t="n">
        <v>303</v>
      </c>
    </row>
    <row r="305" customFormat="false" ht="15" hidden="false" customHeight="true" outlineLevel="0" collapsed="false">
      <c r="A305" s="60" t="n">
        <v>44551</v>
      </c>
      <c r="B305" s="1" t="n">
        <v>734.03</v>
      </c>
      <c r="K305" s="60" t="n">
        <v>44551</v>
      </c>
      <c r="L305" s="1" t="n">
        <v>0</v>
      </c>
      <c r="N305" s="1" t="n">
        <v>304</v>
      </c>
    </row>
    <row r="306" customFormat="false" ht="15" hidden="false" customHeight="true" outlineLevel="0" collapsed="false">
      <c r="A306" s="60" t="n">
        <v>44552</v>
      </c>
      <c r="B306" s="1" t="n">
        <v>730.53</v>
      </c>
      <c r="K306" s="60" t="n">
        <v>44552</v>
      </c>
      <c r="L306" s="1" t="n">
        <v>-3.5</v>
      </c>
      <c r="N306" s="1" t="n">
        <v>305</v>
      </c>
    </row>
    <row r="307" customFormat="false" ht="15" hidden="false" customHeight="true" outlineLevel="0" collapsed="false">
      <c r="A307" s="60" t="n">
        <v>44553</v>
      </c>
      <c r="B307" s="1" t="n">
        <v>733.03</v>
      </c>
      <c r="K307" s="60" t="n">
        <v>44553</v>
      </c>
      <c r="L307" s="1" t="n">
        <v>-1</v>
      </c>
      <c r="N307" s="1" t="n">
        <v>306</v>
      </c>
    </row>
    <row r="308" customFormat="false" ht="15" hidden="false" customHeight="true" outlineLevel="0" collapsed="false">
      <c r="A308" s="60" t="n">
        <v>44554</v>
      </c>
      <c r="B308" s="1" t="n">
        <v>709.53</v>
      </c>
      <c r="K308" s="60" t="n">
        <v>44554</v>
      </c>
      <c r="L308" s="1" t="n">
        <v>-24.5</v>
      </c>
      <c r="N308" s="1" t="n">
        <v>307</v>
      </c>
    </row>
    <row r="309" customFormat="false" ht="15" hidden="false" customHeight="true" outlineLevel="0" collapsed="false">
      <c r="A309" s="60" t="n">
        <v>44556</v>
      </c>
      <c r="B309" s="1" t="n">
        <v>693.03</v>
      </c>
      <c r="K309" s="60" t="n">
        <v>44556</v>
      </c>
      <c r="L309" s="1" t="n">
        <v>-41</v>
      </c>
      <c r="N309" s="1" t="n">
        <v>308</v>
      </c>
    </row>
    <row r="310" customFormat="false" ht="15" hidden="false" customHeight="true" outlineLevel="0" collapsed="false">
      <c r="A310" s="60" t="n">
        <v>44557</v>
      </c>
      <c r="B310" s="1" t="n">
        <v>731.03</v>
      </c>
      <c r="K310" s="60" t="n">
        <v>44557</v>
      </c>
      <c r="L310" s="1" t="n">
        <v>-3</v>
      </c>
      <c r="N310" s="1" t="n">
        <v>309</v>
      </c>
    </row>
    <row r="311" customFormat="false" ht="15" hidden="false" customHeight="true" outlineLevel="0" collapsed="false">
      <c r="A311" s="60" t="n">
        <v>44558</v>
      </c>
      <c r="B311" s="1" t="n">
        <v>725.78</v>
      </c>
      <c r="K311" s="60" t="n">
        <v>44558</v>
      </c>
      <c r="L311" s="1" t="n">
        <v>-8.25</v>
      </c>
      <c r="N311" s="1" t="n">
        <v>310</v>
      </c>
    </row>
    <row r="312" customFormat="false" ht="15" hidden="false" customHeight="true" outlineLevel="0" collapsed="false">
      <c r="A312" s="60" t="n">
        <v>44559</v>
      </c>
      <c r="B312" s="1" t="n">
        <v>784.18</v>
      </c>
      <c r="K312" s="60" t="n">
        <v>44559</v>
      </c>
      <c r="L312" s="1" t="n">
        <v>0</v>
      </c>
      <c r="N312" s="1" t="n">
        <v>311</v>
      </c>
    </row>
    <row r="313" customFormat="false" ht="15" hidden="false" customHeight="true" outlineLevel="0" collapsed="false">
      <c r="A313" s="60" t="n">
        <v>44560</v>
      </c>
      <c r="B313" s="1" t="n">
        <v>766.18</v>
      </c>
      <c r="K313" s="60" t="n">
        <v>44560</v>
      </c>
      <c r="L313" s="1" t="n">
        <v>-18</v>
      </c>
      <c r="N313" s="1" t="n">
        <v>312</v>
      </c>
    </row>
    <row r="314" customFormat="false" ht="15" hidden="false" customHeight="true" outlineLevel="0" collapsed="false">
      <c r="A314" s="60" t="n">
        <v>44561</v>
      </c>
      <c r="B314" s="1" t="n">
        <v>762.68</v>
      </c>
      <c r="K314" s="60" t="n">
        <v>44561</v>
      </c>
      <c r="L314" s="1" t="n">
        <v>-21.5</v>
      </c>
      <c r="N314" s="1" t="n">
        <v>313</v>
      </c>
    </row>
    <row r="315" customFormat="false" ht="15" hidden="false" customHeight="true" outlineLevel="0" collapsed="false">
      <c r="A315" s="60" t="n">
        <v>44562</v>
      </c>
      <c r="B315" s="1" t="n">
        <v>823.63</v>
      </c>
      <c r="K315" s="60" t="n">
        <v>44562</v>
      </c>
      <c r="L315" s="1" t="n">
        <v>0</v>
      </c>
      <c r="N315" s="1" t="n">
        <v>314</v>
      </c>
    </row>
    <row r="316" customFormat="false" ht="15" hidden="false" customHeight="true" outlineLevel="0" collapsed="false">
      <c r="A316" s="60" t="n">
        <v>44563</v>
      </c>
      <c r="B316" s="1" t="n">
        <v>818.23</v>
      </c>
      <c r="K316" s="60" t="n">
        <v>44563</v>
      </c>
      <c r="L316" s="1" t="n">
        <v>-5.4</v>
      </c>
      <c r="N316" s="1" t="n">
        <v>315</v>
      </c>
    </row>
    <row r="317" customFormat="false" ht="15" hidden="false" customHeight="true" outlineLevel="0" collapsed="false">
      <c r="A317" s="60" t="n">
        <v>44564</v>
      </c>
      <c r="B317" s="1" t="n">
        <v>853.78</v>
      </c>
      <c r="K317" s="60" t="n">
        <v>44564</v>
      </c>
      <c r="L317" s="1" t="n">
        <v>0</v>
      </c>
      <c r="N317" s="1" t="n">
        <v>316</v>
      </c>
    </row>
    <row r="318" customFormat="false" ht="15" hidden="false" customHeight="true" outlineLevel="0" collapsed="false">
      <c r="A318" s="60" t="n">
        <v>44565</v>
      </c>
      <c r="B318" s="1" t="n">
        <v>901.04</v>
      </c>
      <c r="K318" s="60" t="n">
        <v>44565</v>
      </c>
      <c r="L318" s="1" t="n">
        <v>0</v>
      </c>
      <c r="N318" s="1" t="n">
        <v>317</v>
      </c>
    </row>
    <row r="319" customFormat="false" ht="15" hidden="false" customHeight="true" outlineLevel="0" collapsed="false">
      <c r="A319" s="60" t="n">
        <v>44566</v>
      </c>
      <c r="B319" s="1" t="n">
        <v>926.24</v>
      </c>
      <c r="K319" s="60" t="n">
        <v>44566</v>
      </c>
      <c r="L319" s="1" t="n">
        <v>0</v>
      </c>
      <c r="N319" s="1" t="n">
        <v>318</v>
      </c>
    </row>
    <row r="320" customFormat="false" ht="15" hidden="false" customHeight="true" outlineLevel="0" collapsed="false">
      <c r="A320" s="60" t="n">
        <v>44567</v>
      </c>
      <c r="B320" s="1" t="n">
        <v>923.14</v>
      </c>
      <c r="K320" s="60" t="n">
        <v>44567</v>
      </c>
      <c r="L320" s="1" t="n">
        <v>-3.1</v>
      </c>
      <c r="N320" s="1" t="n">
        <v>319</v>
      </c>
    </row>
    <row r="321" customFormat="false" ht="15" hidden="false" customHeight="true" outlineLevel="0" collapsed="false">
      <c r="A321" s="60" t="n">
        <v>44568</v>
      </c>
      <c r="B321" s="1" t="n">
        <v>912.89</v>
      </c>
      <c r="K321" s="60" t="n">
        <v>44568</v>
      </c>
      <c r="L321" s="1" t="n">
        <v>-13.35</v>
      </c>
      <c r="N321" s="1" t="n">
        <v>320</v>
      </c>
    </row>
    <row r="322" customFormat="false" ht="15" hidden="false" customHeight="true" outlineLevel="0" collapsed="false">
      <c r="A322" s="60" t="n">
        <v>44569</v>
      </c>
      <c r="B322" s="1" t="n">
        <v>905.39</v>
      </c>
      <c r="K322" s="60" t="n">
        <v>44569</v>
      </c>
      <c r="L322" s="1" t="n">
        <v>-20.85</v>
      </c>
      <c r="N322" s="1" t="n">
        <v>321</v>
      </c>
    </row>
    <row r="323" customFormat="false" ht="15" hidden="false" customHeight="true" outlineLevel="0" collapsed="false">
      <c r="A323" s="60" t="n">
        <v>44570</v>
      </c>
      <c r="B323" s="1" t="n">
        <v>935.37</v>
      </c>
      <c r="K323" s="60" t="n">
        <v>44570</v>
      </c>
      <c r="L323" s="1" t="n">
        <v>0</v>
      </c>
      <c r="N323" s="1" t="n">
        <v>322</v>
      </c>
    </row>
    <row r="324" customFormat="false" ht="15" hidden="false" customHeight="true" outlineLevel="0" collapsed="false">
      <c r="A324" s="60" t="n">
        <v>44571</v>
      </c>
      <c r="B324" s="1" t="n">
        <v>941</v>
      </c>
      <c r="K324" s="60" t="n">
        <v>44571</v>
      </c>
      <c r="L324" s="1" t="n">
        <v>0</v>
      </c>
      <c r="N324" s="1" t="n">
        <v>323</v>
      </c>
    </row>
    <row r="325" customFormat="false" ht="15" hidden="false" customHeight="true" outlineLevel="0" collapsed="false">
      <c r="A325" s="60" t="n">
        <v>44572</v>
      </c>
      <c r="B325" s="1" t="n">
        <v>946.75</v>
      </c>
      <c r="K325" s="60" t="n">
        <v>44572</v>
      </c>
      <c r="L325" s="1" t="n">
        <v>0</v>
      </c>
      <c r="N325" s="1" t="n">
        <v>324</v>
      </c>
    </row>
    <row r="326" customFormat="false" ht="15" hidden="false" customHeight="true" outlineLevel="0" collapsed="false">
      <c r="A326" s="60" t="n">
        <v>44573</v>
      </c>
      <c r="B326" s="1" t="n">
        <v>928.45</v>
      </c>
      <c r="K326" s="60" t="n">
        <v>44573</v>
      </c>
      <c r="L326" s="1" t="n">
        <v>-18.3</v>
      </c>
      <c r="N326" s="1" t="n">
        <v>325</v>
      </c>
    </row>
    <row r="327" customFormat="false" ht="15" hidden="false" customHeight="true" outlineLevel="0" collapsed="false">
      <c r="A327" s="60" t="n">
        <v>44574</v>
      </c>
      <c r="B327" s="1" t="n">
        <v>937</v>
      </c>
      <c r="K327" s="60" t="n">
        <v>44574</v>
      </c>
      <c r="L327" s="1" t="n">
        <v>-9.75</v>
      </c>
      <c r="N327" s="1" t="n">
        <v>326</v>
      </c>
    </row>
    <row r="328" customFormat="false" ht="15" hidden="false" customHeight="true" outlineLevel="0" collapsed="false">
      <c r="A328" s="60" t="n">
        <v>44575</v>
      </c>
      <c r="B328" s="1" t="n">
        <v>909.5</v>
      </c>
      <c r="K328" s="60" t="n">
        <v>44575</v>
      </c>
      <c r="L328" s="1" t="n">
        <v>-37.25</v>
      </c>
      <c r="N328" s="1" t="n">
        <v>327</v>
      </c>
    </row>
    <row r="329" customFormat="false" ht="15" hidden="false" customHeight="true" outlineLevel="0" collapsed="false">
      <c r="A329" s="60" t="n">
        <v>44576</v>
      </c>
      <c r="B329" s="1" t="n">
        <v>868.5</v>
      </c>
      <c r="K329" s="60" t="n">
        <v>44576</v>
      </c>
      <c r="L329" s="1" t="n">
        <v>-78.25</v>
      </c>
      <c r="N329" s="1" t="n">
        <v>328</v>
      </c>
    </row>
    <row r="330" customFormat="false" ht="15" hidden="false" customHeight="true" outlineLevel="0" collapsed="false">
      <c r="A330" s="60" t="n">
        <v>44577</v>
      </c>
      <c r="B330" s="1" t="n">
        <v>878.25</v>
      </c>
      <c r="K330" s="60" t="n">
        <v>44577</v>
      </c>
      <c r="L330" s="1" t="n">
        <v>-68.5</v>
      </c>
      <c r="N330" s="1" t="n">
        <v>329</v>
      </c>
    </row>
    <row r="331" customFormat="false" ht="15" hidden="false" customHeight="true" outlineLevel="0" collapsed="false">
      <c r="A331" s="60" t="n">
        <v>44578</v>
      </c>
      <c r="B331" s="1" t="n">
        <v>882.24</v>
      </c>
      <c r="K331" s="60" t="n">
        <v>44578</v>
      </c>
      <c r="L331" s="1" t="n">
        <v>-64.51</v>
      </c>
      <c r="N331" s="1" t="n">
        <v>330</v>
      </c>
    </row>
    <row r="332" customFormat="false" ht="15" hidden="false" customHeight="true" outlineLevel="0" collapsed="false">
      <c r="A332" s="60" t="n">
        <v>44579</v>
      </c>
      <c r="B332" s="1" t="n">
        <v>893.95</v>
      </c>
      <c r="K332" s="60" t="n">
        <v>44579</v>
      </c>
      <c r="L332" s="1" t="n">
        <v>-52.8</v>
      </c>
      <c r="N332" s="1" t="n">
        <v>331</v>
      </c>
    </row>
    <row r="333" customFormat="false" ht="15" hidden="false" customHeight="true" outlineLevel="0" collapsed="false">
      <c r="A333" s="60" t="n">
        <v>44580</v>
      </c>
      <c r="B333" s="1" t="n">
        <v>879.95</v>
      </c>
      <c r="K333" s="60" t="n">
        <v>44580</v>
      </c>
      <c r="L333" s="1" t="n">
        <v>-66.8</v>
      </c>
      <c r="N333" s="1" t="n">
        <v>332</v>
      </c>
    </row>
    <row r="334" customFormat="false" ht="15" hidden="false" customHeight="true" outlineLevel="0" collapsed="false">
      <c r="A334" s="60" t="n">
        <v>44581</v>
      </c>
      <c r="B334" s="1" t="n">
        <v>865.35</v>
      </c>
      <c r="K334" s="60" t="n">
        <v>44581</v>
      </c>
      <c r="L334" s="1" t="n">
        <v>-81.4</v>
      </c>
      <c r="N334" s="1" t="n">
        <v>333</v>
      </c>
    </row>
    <row r="335" customFormat="false" ht="15" hidden="false" customHeight="true" outlineLevel="0" collapsed="false">
      <c r="A335" s="60" t="n">
        <v>44582</v>
      </c>
      <c r="B335" s="1" t="n">
        <v>855.4</v>
      </c>
      <c r="K335" s="60" t="n">
        <v>44582</v>
      </c>
      <c r="L335" s="1" t="n">
        <v>-91.35</v>
      </c>
      <c r="N335" s="1" t="n">
        <v>334</v>
      </c>
    </row>
    <row r="336" customFormat="false" ht="15" hidden="false" customHeight="true" outlineLevel="0" collapsed="false">
      <c r="A336" s="60" t="n">
        <v>44583</v>
      </c>
      <c r="B336" s="1" t="n">
        <v>848.65</v>
      </c>
      <c r="K336" s="60" t="n">
        <v>44583</v>
      </c>
      <c r="L336" s="1" t="n">
        <v>-98.1</v>
      </c>
      <c r="N336" s="1" t="n">
        <v>335</v>
      </c>
    </row>
    <row r="337" customFormat="false" ht="15" hidden="false" customHeight="true" outlineLevel="0" collapsed="false">
      <c r="A337" s="60" t="n">
        <v>44584</v>
      </c>
      <c r="B337" s="1" t="n">
        <v>873.38</v>
      </c>
      <c r="K337" s="60" t="n">
        <v>44584</v>
      </c>
      <c r="L337" s="1" t="n">
        <v>-73.37</v>
      </c>
      <c r="N337" s="1" t="n">
        <v>336</v>
      </c>
    </row>
    <row r="338" customFormat="false" ht="15" hidden="false" customHeight="true" outlineLevel="0" collapsed="false">
      <c r="A338" s="60" t="n">
        <v>44585</v>
      </c>
      <c r="B338" s="1" t="n">
        <v>851.13</v>
      </c>
      <c r="K338" s="60" t="n">
        <v>44585</v>
      </c>
      <c r="L338" s="1" t="n">
        <v>-95.62</v>
      </c>
      <c r="N338" s="1" t="n">
        <v>337</v>
      </c>
    </row>
    <row r="339" customFormat="false" ht="15" hidden="false" customHeight="true" outlineLevel="0" collapsed="false">
      <c r="A339" s="60" t="n">
        <v>44586</v>
      </c>
      <c r="B339" s="1" t="n">
        <v>846.63</v>
      </c>
      <c r="K339" s="60" t="n">
        <v>44586</v>
      </c>
      <c r="L339" s="1" t="n">
        <v>-100.12</v>
      </c>
      <c r="N339" s="1" t="n">
        <v>338</v>
      </c>
    </row>
    <row r="340" customFormat="false" ht="15" hidden="false" customHeight="true" outlineLevel="0" collapsed="false">
      <c r="A340" s="60" t="n">
        <v>44587</v>
      </c>
      <c r="B340" s="1" t="n">
        <v>836.76</v>
      </c>
      <c r="K340" s="60" t="n">
        <v>44587</v>
      </c>
      <c r="L340" s="1" t="n">
        <v>-109.99</v>
      </c>
      <c r="N340" s="1" t="n">
        <v>339</v>
      </c>
    </row>
    <row r="341" customFormat="false" ht="15" hidden="false" customHeight="true" outlineLevel="0" collapsed="false">
      <c r="A341" s="60" t="n">
        <v>44588</v>
      </c>
      <c r="B341" s="1" t="n">
        <v>867.01</v>
      </c>
      <c r="K341" s="60" t="n">
        <v>44588</v>
      </c>
      <c r="L341" s="1" t="n">
        <v>-79.74</v>
      </c>
      <c r="N341" s="1" t="n">
        <v>340</v>
      </c>
    </row>
    <row r="342" customFormat="false" ht="15" hidden="false" customHeight="true" outlineLevel="0" collapsed="false">
      <c r="A342" s="60" t="n">
        <v>44589</v>
      </c>
      <c r="B342" s="1" t="n">
        <v>873.76</v>
      </c>
      <c r="K342" s="60" t="n">
        <v>44589</v>
      </c>
      <c r="L342" s="1" t="n">
        <v>-72.99</v>
      </c>
      <c r="N342" s="1" t="n">
        <v>341</v>
      </c>
    </row>
    <row r="343" customFormat="false" ht="15" hidden="false" customHeight="true" outlineLevel="0" collapsed="false">
      <c r="A343" s="60" t="n">
        <v>44590</v>
      </c>
      <c r="B343" s="1" t="n">
        <v>856.01</v>
      </c>
      <c r="K343" s="60" t="n">
        <v>44590</v>
      </c>
      <c r="L343" s="1" t="n">
        <v>-90.74</v>
      </c>
      <c r="N343" s="1" t="n">
        <v>342</v>
      </c>
    </row>
    <row r="344" customFormat="false" ht="15" hidden="false" customHeight="true" outlineLevel="0" collapsed="false">
      <c r="A344" s="60" t="n">
        <v>44591</v>
      </c>
      <c r="B344" s="1" t="n">
        <v>857.29</v>
      </c>
      <c r="K344" s="60" t="n">
        <v>44591</v>
      </c>
      <c r="L344" s="1" t="n">
        <v>-89.46</v>
      </c>
      <c r="N344" s="1" t="n">
        <v>343</v>
      </c>
    </row>
    <row r="345" customFormat="false" ht="15" hidden="false" customHeight="true" outlineLevel="0" collapsed="false">
      <c r="A345" s="60" t="n">
        <v>44592</v>
      </c>
      <c r="B345" s="1" t="n">
        <v>832.79</v>
      </c>
      <c r="K345" s="60" t="n">
        <v>44592</v>
      </c>
      <c r="L345" s="1" t="n">
        <v>-113.96</v>
      </c>
      <c r="N345" s="1" t="n">
        <v>344</v>
      </c>
    </row>
    <row r="346" customFormat="false" ht="15" hidden="false" customHeight="true" outlineLevel="0" collapsed="false">
      <c r="A346" s="60" t="n">
        <v>44593</v>
      </c>
      <c r="B346" s="1" t="n">
        <v>824.59</v>
      </c>
      <c r="K346" s="60" t="n">
        <v>44593</v>
      </c>
      <c r="L346" s="1" t="n">
        <v>-122.16</v>
      </c>
      <c r="N346" s="1" t="n">
        <v>345</v>
      </c>
    </row>
    <row r="347" customFormat="false" ht="15" hidden="false" customHeight="true" outlineLevel="0" collapsed="false">
      <c r="A347" s="60" t="n">
        <v>44594</v>
      </c>
      <c r="B347" s="1" t="n">
        <v>855.34</v>
      </c>
      <c r="K347" s="60" t="n">
        <v>44594</v>
      </c>
      <c r="L347" s="1" t="n">
        <v>-91.41</v>
      </c>
      <c r="N347" s="1" t="n">
        <v>346</v>
      </c>
    </row>
    <row r="348" customFormat="false" ht="15" hidden="false" customHeight="true" outlineLevel="0" collapsed="false">
      <c r="A348" s="60" t="n">
        <v>44595</v>
      </c>
      <c r="B348" s="1" t="n">
        <v>856.84</v>
      </c>
      <c r="K348" s="60" t="n">
        <v>44595</v>
      </c>
      <c r="L348" s="1" t="n">
        <v>-89.91</v>
      </c>
      <c r="N348" s="1" t="n">
        <v>347</v>
      </c>
    </row>
    <row r="349" customFormat="false" ht="15" hidden="false" customHeight="true" outlineLevel="0" collapsed="false">
      <c r="A349" s="60" t="n">
        <v>44596</v>
      </c>
      <c r="B349" s="1" t="n">
        <v>850.74</v>
      </c>
      <c r="K349" s="60" t="n">
        <v>44596</v>
      </c>
      <c r="L349" s="1" t="n">
        <v>-96.01</v>
      </c>
      <c r="N349" s="1" t="n">
        <v>348</v>
      </c>
    </row>
    <row r="350" customFormat="false" ht="15" hidden="false" customHeight="true" outlineLevel="0" collapsed="false">
      <c r="A350" s="60" t="n">
        <v>44597</v>
      </c>
      <c r="B350" s="1" t="n">
        <v>855.55</v>
      </c>
      <c r="K350" s="60" t="n">
        <v>44597</v>
      </c>
      <c r="L350" s="1" t="n">
        <v>-91.2</v>
      </c>
      <c r="N350" s="1" t="n">
        <v>349</v>
      </c>
    </row>
    <row r="351" customFormat="false" ht="15" hidden="false" customHeight="true" outlineLevel="0" collapsed="false">
      <c r="A351" s="60" t="n">
        <v>44598</v>
      </c>
      <c r="B351" s="1" t="n">
        <v>846.48</v>
      </c>
      <c r="K351" s="60" t="n">
        <v>44598</v>
      </c>
      <c r="L351" s="1" t="n">
        <v>-100.27</v>
      </c>
      <c r="N351" s="1" t="n">
        <v>350</v>
      </c>
    </row>
    <row r="352" customFormat="false" ht="15" hidden="false" customHeight="true" outlineLevel="0" collapsed="false">
      <c r="A352" s="60" t="n">
        <v>44599</v>
      </c>
      <c r="B352" s="1" t="n">
        <v>859.88</v>
      </c>
      <c r="K352" s="60" t="n">
        <v>44599</v>
      </c>
      <c r="L352" s="1" t="n">
        <v>-86.87</v>
      </c>
      <c r="N352" s="1" t="n">
        <v>351</v>
      </c>
    </row>
    <row r="353" customFormat="false" ht="15" hidden="false" customHeight="true" outlineLevel="0" collapsed="false">
      <c r="A353" s="60" t="n">
        <v>44600</v>
      </c>
      <c r="B353" s="1" t="n">
        <v>875.87</v>
      </c>
      <c r="K353" s="60" t="n">
        <v>44600</v>
      </c>
      <c r="L353" s="1" t="n">
        <v>-70.88</v>
      </c>
      <c r="N353" s="1" t="n">
        <v>352</v>
      </c>
    </row>
    <row r="354" customFormat="false" ht="15" hidden="false" customHeight="true" outlineLevel="0" collapsed="false">
      <c r="A354" s="60" t="n">
        <v>44601</v>
      </c>
      <c r="B354" s="1" t="n">
        <v>862.27</v>
      </c>
      <c r="K354" s="60" t="n">
        <v>44601</v>
      </c>
      <c r="L354" s="1" t="n">
        <v>-84.48</v>
      </c>
      <c r="N354" s="1" t="n">
        <v>353</v>
      </c>
    </row>
    <row r="355" customFormat="false" ht="15" hidden="false" customHeight="true" outlineLevel="0" collapsed="false">
      <c r="A355" s="60" t="n">
        <v>44602</v>
      </c>
      <c r="B355" s="1" t="n">
        <v>852.52</v>
      </c>
      <c r="K355" s="60" t="n">
        <v>44602</v>
      </c>
      <c r="L355" s="1" t="n">
        <v>-94.23</v>
      </c>
      <c r="N355" s="1" t="n">
        <v>354</v>
      </c>
    </row>
    <row r="356" customFormat="false" ht="15" hidden="false" customHeight="true" outlineLevel="0" collapsed="false">
      <c r="A356" s="60" t="n">
        <v>44603</v>
      </c>
      <c r="B356" s="1" t="n">
        <v>849.82</v>
      </c>
      <c r="K356" s="60" t="n">
        <v>44603</v>
      </c>
      <c r="L356" s="1" t="n">
        <v>-96.93</v>
      </c>
      <c r="N356" s="1" t="n">
        <v>355</v>
      </c>
    </row>
    <row r="357" customFormat="false" ht="15" hidden="false" customHeight="true" outlineLevel="0" collapsed="false">
      <c r="A357" s="60" t="n">
        <v>44604</v>
      </c>
      <c r="B357" s="1" t="n">
        <v>839.82</v>
      </c>
      <c r="K357" s="60" t="n">
        <v>44604</v>
      </c>
      <c r="L357" s="1" t="n">
        <v>-106.93</v>
      </c>
      <c r="N357" s="1" t="n">
        <v>356</v>
      </c>
    </row>
    <row r="358" customFormat="false" ht="15" hidden="false" customHeight="true" outlineLevel="0" collapsed="false">
      <c r="A358" s="60" t="n">
        <v>44605</v>
      </c>
      <c r="B358" s="1" t="n">
        <v>845.42</v>
      </c>
      <c r="K358" s="60" t="n">
        <v>44605</v>
      </c>
      <c r="L358" s="1" t="n">
        <v>-101.33</v>
      </c>
      <c r="N358" s="1" t="n">
        <v>357</v>
      </c>
    </row>
    <row r="359" customFormat="false" ht="15" hidden="false" customHeight="true" outlineLevel="0" collapsed="false">
      <c r="A359" s="60" t="n">
        <v>44606</v>
      </c>
      <c r="B359" s="1" t="n">
        <v>859.32</v>
      </c>
      <c r="K359" s="60" t="n">
        <v>44606</v>
      </c>
      <c r="L359" s="1" t="n">
        <v>-87.43</v>
      </c>
      <c r="N359" s="1" t="n">
        <v>358</v>
      </c>
    </row>
    <row r="360" customFormat="false" ht="15" hidden="false" customHeight="true" outlineLevel="0" collapsed="false">
      <c r="A360" s="60" t="n">
        <v>44607</v>
      </c>
      <c r="B360" s="1" t="n">
        <v>855.02</v>
      </c>
      <c r="K360" s="60" t="n">
        <v>44607</v>
      </c>
      <c r="L360" s="1" t="n">
        <v>-91.73</v>
      </c>
      <c r="N360" s="1" t="n">
        <v>359</v>
      </c>
    </row>
    <row r="361" customFormat="false" ht="15" hidden="false" customHeight="true" outlineLevel="0" collapsed="false">
      <c r="A361" s="60" t="n">
        <v>44608</v>
      </c>
      <c r="B361" s="1" t="n">
        <v>840.77</v>
      </c>
      <c r="K361" s="60" t="n">
        <v>44608</v>
      </c>
      <c r="L361" s="1" t="n">
        <v>-105.98</v>
      </c>
      <c r="N361" s="1" t="n">
        <v>360</v>
      </c>
    </row>
    <row r="362" customFormat="false" ht="15" hidden="false" customHeight="true" outlineLevel="0" collapsed="false">
      <c r="A362" s="60" t="n">
        <v>44609</v>
      </c>
      <c r="B362" s="1" t="n">
        <v>847.97</v>
      </c>
      <c r="K362" s="60" t="n">
        <v>44609</v>
      </c>
      <c r="L362" s="1" t="n">
        <v>-98.78</v>
      </c>
      <c r="N362" s="1" t="n">
        <v>361</v>
      </c>
    </row>
    <row r="363" customFormat="false" ht="15" hidden="false" customHeight="true" outlineLevel="0" collapsed="false">
      <c r="A363" s="60" t="n">
        <v>44610</v>
      </c>
      <c r="B363" s="1" t="n">
        <v>852.47</v>
      </c>
      <c r="K363" s="60" t="n">
        <v>44610</v>
      </c>
      <c r="L363" s="1" t="n">
        <v>-94.28</v>
      </c>
      <c r="N363" s="1" t="n">
        <v>362</v>
      </c>
    </row>
    <row r="364" customFormat="false" ht="15" hidden="false" customHeight="true" outlineLevel="0" collapsed="false">
      <c r="A364" s="60" t="n">
        <v>44617</v>
      </c>
      <c r="B364" s="1" t="n">
        <v>834.37</v>
      </c>
      <c r="K364" s="60" t="n">
        <v>44617</v>
      </c>
      <c r="L364" s="1" t="n">
        <v>-112.38</v>
      </c>
      <c r="N364" s="1" t="n">
        <v>363</v>
      </c>
    </row>
    <row r="365" customFormat="false" ht="15" hidden="false" customHeight="true" outlineLevel="0" collapsed="false">
      <c r="A365" s="60" t="n">
        <v>44618</v>
      </c>
      <c r="B365" s="1" t="n">
        <v>844.62</v>
      </c>
      <c r="K365" s="60" t="n">
        <v>44618</v>
      </c>
      <c r="L365" s="1" t="n">
        <v>-102.13</v>
      </c>
      <c r="N365" s="1" t="n">
        <v>364</v>
      </c>
    </row>
    <row r="366" customFormat="false" ht="15" hidden="false" customHeight="true" outlineLevel="0" collapsed="false">
      <c r="A366" s="60" t="n">
        <v>44619</v>
      </c>
      <c r="B366" s="1" t="n">
        <v>851.52</v>
      </c>
      <c r="K366" s="60" t="n">
        <v>44619</v>
      </c>
      <c r="L366" s="1" t="n">
        <v>-95.23</v>
      </c>
      <c r="N366" s="1" t="n">
        <v>365</v>
      </c>
    </row>
    <row r="367" customFormat="false" ht="15" hidden="false" customHeight="true" outlineLevel="0" collapsed="false">
      <c r="A367" s="60" t="n">
        <v>44620</v>
      </c>
      <c r="B367" s="1" t="n">
        <v>841.42</v>
      </c>
      <c r="K367" s="60" t="n">
        <v>44620</v>
      </c>
      <c r="L367" s="1" t="n">
        <v>-105.33</v>
      </c>
      <c r="N367" s="1" t="n">
        <v>366</v>
      </c>
    </row>
    <row r="368" customFormat="false" ht="15" hidden="false" customHeight="true" outlineLevel="0" collapsed="false">
      <c r="A368" s="60" t="n">
        <v>44621</v>
      </c>
      <c r="B368" s="1" t="n">
        <v>825.02</v>
      </c>
      <c r="K368" s="60" t="n">
        <v>44621</v>
      </c>
      <c r="L368" s="1" t="n">
        <v>-121.73</v>
      </c>
      <c r="N368" s="1" t="n">
        <v>367</v>
      </c>
    </row>
    <row r="369" customFormat="false" ht="15" hidden="false" customHeight="true" outlineLevel="0" collapsed="false">
      <c r="A369" s="60" t="n">
        <v>44622</v>
      </c>
      <c r="B369" s="1" t="n">
        <v>835.42</v>
      </c>
      <c r="K369" s="60" t="n">
        <v>44622</v>
      </c>
      <c r="L369" s="1" t="n">
        <v>-111.33</v>
      </c>
      <c r="N369" s="1" t="n">
        <v>368</v>
      </c>
    </row>
    <row r="370" customFormat="false" ht="15" hidden="false" customHeight="true" outlineLevel="0" collapsed="false">
      <c r="A370" s="60" t="n">
        <v>44623</v>
      </c>
      <c r="B370" s="1" t="n">
        <v>837.62</v>
      </c>
      <c r="K370" s="60" t="n">
        <v>44623</v>
      </c>
      <c r="L370" s="1" t="n">
        <v>-109.13</v>
      </c>
      <c r="N370" s="1" t="n">
        <v>369</v>
      </c>
    </row>
    <row r="371" customFormat="false" ht="15" hidden="false" customHeight="true" outlineLevel="0" collapsed="false">
      <c r="A371" s="60" t="n">
        <v>44624</v>
      </c>
      <c r="B371" s="1" t="n">
        <v>825.92</v>
      </c>
      <c r="K371" s="60" t="n">
        <v>44624</v>
      </c>
      <c r="L371" s="1" t="n">
        <v>-120.83</v>
      </c>
      <c r="N371" s="1" t="n">
        <v>370</v>
      </c>
    </row>
    <row r="372" customFormat="false" ht="15" hidden="false" customHeight="true" outlineLevel="0" collapsed="false">
      <c r="A372" s="60" t="n">
        <v>44625</v>
      </c>
      <c r="B372" s="1" t="n">
        <v>802.42</v>
      </c>
      <c r="K372" s="60" t="n">
        <v>44625</v>
      </c>
      <c r="L372" s="1" t="n">
        <v>-144.33</v>
      </c>
      <c r="N372" s="1" t="n">
        <v>371</v>
      </c>
    </row>
    <row r="373" customFormat="false" ht="15" hidden="false" customHeight="true" outlineLevel="0" collapsed="false">
      <c r="A373" s="60" t="n">
        <v>44626</v>
      </c>
      <c r="B373" s="1" t="n">
        <v>803.82</v>
      </c>
      <c r="K373" s="60" t="n">
        <v>44626</v>
      </c>
      <c r="L373" s="1" t="n">
        <v>-142.93</v>
      </c>
      <c r="N373" s="1" t="n">
        <v>372</v>
      </c>
    </row>
    <row r="374" customFormat="false" ht="15" hidden="false" customHeight="true" outlineLevel="0" collapsed="false">
      <c r="A374" s="60" t="n">
        <v>44627</v>
      </c>
      <c r="B374" s="1" t="n">
        <v>808.12</v>
      </c>
      <c r="K374" s="60" t="n">
        <v>44627</v>
      </c>
      <c r="L374" s="1" t="n">
        <v>-138.63</v>
      </c>
      <c r="N374" s="1" t="n">
        <v>373</v>
      </c>
    </row>
    <row r="375" customFormat="false" ht="15" hidden="false" customHeight="true" outlineLevel="0" collapsed="false">
      <c r="A375" s="60" t="n">
        <v>44628</v>
      </c>
      <c r="B375" s="1" t="n">
        <v>785.72</v>
      </c>
      <c r="K375" s="60" t="n">
        <v>44628</v>
      </c>
      <c r="L375" s="1" t="n">
        <v>-161.03</v>
      </c>
      <c r="N375" s="1" t="n">
        <v>374</v>
      </c>
    </row>
    <row r="376" customFormat="false" ht="15" hidden="false" customHeight="true" outlineLevel="0" collapsed="false">
      <c r="A376" s="60" t="n">
        <v>44629</v>
      </c>
      <c r="B376" s="1" t="n">
        <v>779.22</v>
      </c>
      <c r="K376" s="60" t="n">
        <v>44629</v>
      </c>
      <c r="L376" s="1" t="n">
        <v>-167.53</v>
      </c>
      <c r="N376" s="1" t="n">
        <v>375</v>
      </c>
    </row>
    <row r="377" customFormat="false" ht="15" hidden="false" customHeight="true" outlineLevel="0" collapsed="false">
      <c r="A377" s="60" t="n">
        <v>44630</v>
      </c>
      <c r="B377" s="1" t="n">
        <v>814.72</v>
      </c>
      <c r="K377" s="60" t="n">
        <v>44630</v>
      </c>
      <c r="L377" s="1" t="n">
        <v>-132.03</v>
      </c>
      <c r="N377" s="1" t="n">
        <v>376</v>
      </c>
    </row>
    <row r="378" customFormat="false" ht="15" hidden="false" customHeight="true" outlineLevel="0" collapsed="false">
      <c r="A378" s="60" t="n">
        <v>44631</v>
      </c>
      <c r="B378" s="1" t="n">
        <v>799.72</v>
      </c>
      <c r="K378" s="60" t="n">
        <v>44631</v>
      </c>
      <c r="L378" s="1" t="n">
        <v>-147.03</v>
      </c>
      <c r="N378" s="1" t="n">
        <v>377</v>
      </c>
    </row>
    <row r="379" customFormat="false" ht="15" hidden="false" customHeight="true" outlineLevel="0" collapsed="false">
      <c r="A379" s="60" t="n">
        <v>44632</v>
      </c>
      <c r="B379" s="1" t="n">
        <v>842.42</v>
      </c>
      <c r="K379" s="60" t="n">
        <v>44632</v>
      </c>
      <c r="L379" s="1" t="n">
        <v>-104.33</v>
      </c>
      <c r="N379" s="1" t="n">
        <v>378</v>
      </c>
    </row>
    <row r="380" customFormat="false" ht="15" hidden="false" customHeight="true" outlineLevel="0" collapsed="false">
      <c r="A380" s="60" t="n">
        <v>44633</v>
      </c>
      <c r="B380" s="1" t="n">
        <v>820.92</v>
      </c>
      <c r="K380" s="60" t="n">
        <v>44633</v>
      </c>
      <c r="L380" s="1" t="n">
        <v>-125.83</v>
      </c>
      <c r="N380" s="1" t="n">
        <v>379</v>
      </c>
    </row>
    <row r="381" customFormat="false" ht="15" hidden="false" customHeight="true" outlineLevel="0" collapsed="false">
      <c r="A381" s="60" t="n">
        <v>44634</v>
      </c>
      <c r="B381" s="1" t="n">
        <v>818.03</v>
      </c>
      <c r="K381" s="60" t="n">
        <v>44634</v>
      </c>
      <c r="L381" s="1" t="n">
        <v>-128.72</v>
      </c>
      <c r="N381" s="1" t="n">
        <v>380</v>
      </c>
    </row>
    <row r="382" customFormat="false" ht="15" hidden="false" customHeight="true" outlineLevel="0" collapsed="false">
      <c r="A382" s="60" t="n">
        <v>44635</v>
      </c>
      <c r="B382" s="1" t="n">
        <v>788.73</v>
      </c>
      <c r="K382" s="60" t="n">
        <v>44635</v>
      </c>
      <c r="L382" s="1" t="n">
        <v>-158.02</v>
      </c>
      <c r="N382" s="1" t="n">
        <v>381</v>
      </c>
    </row>
    <row r="383" customFormat="false" ht="15" hidden="false" customHeight="true" outlineLevel="0" collapsed="false">
      <c r="A383" s="60" t="n">
        <v>44636</v>
      </c>
      <c r="B383" s="1" t="n">
        <v>778.23</v>
      </c>
      <c r="K383" s="60" t="n">
        <v>44636</v>
      </c>
      <c r="L383" s="1" t="n">
        <v>-168.52</v>
      </c>
      <c r="N383" s="1" t="n">
        <v>382</v>
      </c>
    </row>
    <row r="384" customFormat="false" ht="15" hidden="false" customHeight="true" outlineLevel="0" collapsed="false">
      <c r="A384" s="60" t="n">
        <v>44637</v>
      </c>
      <c r="B384" s="1" t="n">
        <v>753.33</v>
      </c>
      <c r="K384" s="60" t="n">
        <v>44637</v>
      </c>
      <c r="L384" s="1" t="n">
        <v>-193.42</v>
      </c>
      <c r="N384" s="1" t="n">
        <v>383</v>
      </c>
    </row>
    <row r="385" customFormat="false" ht="15" hidden="false" customHeight="true" outlineLevel="0" collapsed="false">
      <c r="A385" s="60" t="n">
        <v>44638</v>
      </c>
      <c r="B385" s="1" t="n">
        <v>768.03</v>
      </c>
      <c r="K385" s="60" t="n">
        <v>44638</v>
      </c>
      <c r="L385" s="1" t="n">
        <v>-178.72</v>
      </c>
      <c r="N385" s="1" t="n">
        <v>384</v>
      </c>
    </row>
    <row r="386" customFormat="false" ht="15" hidden="false" customHeight="true" outlineLevel="0" collapsed="false">
      <c r="A386" s="60" t="n">
        <v>44639</v>
      </c>
      <c r="B386" s="1" t="n">
        <v>773.43</v>
      </c>
      <c r="K386" s="60" t="n">
        <v>44639</v>
      </c>
      <c r="L386" s="1" t="n">
        <v>-173.32</v>
      </c>
      <c r="N386" s="1" t="n">
        <v>385</v>
      </c>
    </row>
    <row r="387" customFormat="false" ht="15" hidden="false" customHeight="true" outlineLevel="0" collapsed="false">
      <c r="A387" s="60" t="n">
        <v>44640</v>
      </c>
      <c r="B387" s="1" t="n">
        <v>788.83</v>
      </c>
      <c r="K387" s="60" t="n">
        <v>44640</v>
      </c>
      <c r="L387" s="1" t="n">
        <v>-157.92</v>
      </c>
      <c r="N387" s="1" t="n">
        <v>386</v>
      </c>
    </row>
    <row r="388" customFormat="false" ht="15" hidden="false" customHeight="true" outlineLevel="0" collapsed="false">
      <c r="A388" s="60" t="n">
        <v>44641</v>
      </c>
      <c r="B388" s="1" t="n">
        <v>791.53</v>
      </c>
      <c r="K388" s="60" t="n">
        <v>44641</v>
      </c>
      <c r="L388" s="1" t="n">
        <v>-155.22</v>
      </c>
      <c r="N388" s="1" t="n">
        <v>387</v>
      </c>
    </row>
    <row r="389" customFormat="false" ht="15" hidden="false" customHeight="true" outlineLevel="0" collapsed="false">
      <c r="A389" s="60" t="n">
        <v>44642</v>
      </c>
      <c r="B389" s="1" t="n">
        <v>787.78</v>
      </c>
      <c r="K389" s="60" t="n">
        <v>44642</v>
      </c>
      <c r="L389" s="1" t="n">
        <v>-158.97</v>
      </c>
      <c r="N389" s="1" t="n">
        <v>388</v>
      </c>
    </row>
    <row r="390" customFormat="false" ht="15" hidden="false" customHeight="true" outlineLevel="0" collapsed="false">
      <c r="A390" s="60" t="n">
        <v>44643</v>
      </c>
      <c r="B390" s="1" t="n">
        <v>768.78</v>
      </c>
      <c r="K390" s="60" t="n">
        <v>44643</v>
      </c>
      <c r="L390" s="1" t="n">
        <v>-177.97</v>
      </c>
      <c r="N390" s="1" t="n">
        <v>389</v>
      </c>
    </row>
    <row r="391" customFormat="false" ht="15" hidden="false" customHeight="true" outlineLevel="0" collapsed="false">
      <c r="A391" s="60" t="n">
        <v>44644</v>
      </c>
      <c r="B391" s="1" t="n">
        <v>769.38</v>
      </c>
      <c r="K391" s="60" t="n">
        <v>44644</v>
      </c>
      <c r="L391" s="1" t="n">
        <v>-177.37</v>
      </c>
      <c r="N391" s="1" t="n">
        <v>390</v>
      </c>
    </row>
    <row r="392" customFormat="false" ht="15" hidden="false" customHeight="true" outlineLevel="0" collapsed="false">
      <c r="A392" s="60" t="n">
        <v>44645</v>
      </c>
      <c r="B392" s="1" t="n">
        <v>767.38</v>
      </c>
      <c r="K392" s="60" t="n">
        <v>44645</v>
      </c>
      <c r="L392" s="1" t="n">
        <v>-179.37</v>
      </c>
      <c r="N392" s="1" t="n">
        <v>391</v>
      </c>
    </row>
    <row r="393" customFormat="false" ht="15" hidden="false" customHeight="true" outlineLevel="0" collapsed="false">
      <c r="A393" s="60" t="n">
        <v>44646</v>
      </c>
      <c r="B393" s="1" t="n">
        <v>777.63</v>
      </c>
      <c r="K393" s="60" t="n">
        <v>44646</v>
      </c>
      <c r="L393" s="1" t="n">
        <v>-169.12</v>
      </c>
      <c r="N393" s="1" t="n">
        <v>392</v>
      </c>
    </row>
    <row r="394" customFormat="false" ht="15" hidden="false" customHeight="true" outlineLevel="0" collapsed="false">
      <c r="A394" s="60" t="n">
        <v>44647</v>
      </c>
      <c r="B394" s="1" t="n">
        <v>782.53</v>
      </c>
      <c r="K394" s="60" t="n">
        <v>44647</v>
      </c>
      <c r="L394" s="1" t="n">
        <v>-164.22</v>
      </c>
      <c r="N394" s="1" t="n">
        <v>393</v>
      </c>
    </row>
    <row r="395" customFormat="false" ht="15" hidden="false" customHeight="true" outlineLevel="0" collapsed="false">
      <c r="A395" s="60" t="n">
        <v>44648</v>
      </c>
      <c r="B395" s="1" t="n">
        <v>775.38</v>
      </c>
      <c r="K395" s="60" t="n">
        <v>44648</v>
      </c>
      <c r="L395" s="1" t="n">
        <v>-171.37</v>
      </c>
      <c r="N395" s="1" t="n">
        <v>394</v>
      </c>
    </row>
    <row r="396" customFormat="false" ht="15" hidden="false" customHeight="true" outlineLevel="0" collapsed="false">
      <c r="A396" s="60" t="n">
        <v>44649</v>
      </c>
      <c r="B396" s="1" t="n">
        <v>807.73</v>
      </c>
      <c r="K396" s="60" t="n">
        <v>44649</v>
      </c>
      <c r="L396" s="1" t="n">
        <v>-139.02</v>
      </c>
      <c r="N396" s="1" t="n">
        <v>395</v>
      </c>
    </row>
    <row r="397" customFormat="false" ht="15" hidden="false" customHeight="true" outlineLevel="0" collapsed="false">
      <c r="A397" s="60" t="n">
        <v>44650</v>
      </c>
      <c r="B397" s="1" t="n">
        <v>784.73</v>
      </c>
      <c r="K397" s="60" t="n">
        <v>44650</v>
      </c>
      <c r="L397" s="1" t="n">
        <v>-162.02</v>
      </c>
      <c r="N397" s="1" t="n">
        <v>396</v>
      </c>
    </row>
    <row r="398" customFormat="false" ht="15" hidden="false" customHeight="true" outlineLevel="0" collapsed="false">
      <c r="A398" s="60" t="n">
        <v>44651</v>
      </c>
      <c r="B398" s="1" t="n">
        <v>778.83</v>
      </c>
      <c r="K398" s="60" t="n">
        <v>44651</v>
      </c>
      <c r="L398" s="1" t="n">
        <v>-167.92</v>
      </c>
      <c r="N398" s="1" t="n">
        <v>397</v>
      </c>
    </row>
    <row r="399" customFormat="false" ht="15" hidden="false" customHeight="true" outlineLevel="0" collapsed="false">
      <c r="A399" s="60" t="n">
        <v>44652</v>
      </c>
      <c r="B399" s="1" t="n">
        <v>763.43</v>
      </c>
      <c r="K399" s="60" t="n">
        <v>44652</v>
      </c>
      <c r="L399" s="1" t="n">
        <v>-183.32</v>
      </c>
      <c r="N399" s="1" t="n">
        <v>398</v>
      </c>
    </row>
    <row r="400" customFormat="false" ht="15" hidden="false" customHeight="true" outlineLevel="0" collapsed="false">
      <c r="A400" s="60" t="n">
        <v>44653</v>
      </c>
      <c r="B400" s="1" t="n">
        <v>784.78</v>
      </c>
      <c r="K400" s="60" t="n">
        <v>44653</v>
      </c>
      <c r="L400" s="1" t="n">
        <v>-161.97</v>
      </c>
      <c r="N400" s="1" t="n">
        <v>399</v>
      </c>
    </row>
    <row r="401" customFormat="false" ht="15" hidden="false" customHeight="true" outlineLevel="0" collapsed="false">
      <c r="A401" s="60" t="n">
        <v>44654</v>
      </c>
      <c r="B401" s="1" t="n">
        <v>778.78</v>
      </c>
      <c r="K401" s="60" t="n">
        <v>44654</v>
      </c>
      <c r="L401" s="1" t="n">
        <v>-167.97</v>
      </c>
      <c r="N401" s="1" t="n">
        <v>400</v>
      </c>
    </row>
    <row r="402" customFormat="false" ht="15" hidden="false" customHeight="true" outlineLevel="0" collapsed="false">
      <c r="A402" s="60" t="n">
        <v>44655</v>
      </c>
      <c r="B402" s="1" t="n">
        <v>752.78</v>
      </c>
      <c r="K402" s="60" t="n">
        <v>44655</v>
      </c>
      <c r="L402" s="1" t="n">
        <v>-193.97</v>
      </c>
      <c r="N402" s="1" t="n">
        <v>401</v>
      </c>
    </row>
    <row r="403" customFormat="false" ht="15" hidden="false" customHeight="true" outlineLevel="0" collapsed="false">
      <c r="A403" s="60" t="n">
        <v>44657</v>
      </c>
      <c r="B403" s="1" t="n">
        <v>738.78</v>
      </c>
      <c r="K403" s="60" t="n">
        <v>44657</v>
      </c>
      <c r="L403" s="1" t="n">
        <v>-207.97</v>
      </c>
      <c r="N403" s="1" t="n">
        <v>402</v>
      </c>
    </row>
    <row r="404" customFormat="false" ht="15" hidden="false" customHeight="true" outlineLevel="0" collapsed="false">
      <c r="A404" s="60" t="n">
        <v>44658</v>
      </c>
      <c r="B404" s="1" t="n">
        <v>752.38</v>
      </c>
      <c r="K404" s="60" t="n">
        <v>44658</v>
      </c>
      <c r="L404" s="1" t="n">
        <v>-194.37</v>
      </c>
      <c r="N404" s="1" t="n">
        <v>403</v>
      </c>
    </row>
    <row r="405" customFormat="false" ht="15" hidden="false" customHeight="true" outlineLevel="0" collapsed="false">
      <c r="A405" s="60" t="n">
        <v>44659</v>
      </c>
      <c r="B405" s="1" t="n">
        <v>743.58</v>
      </c>
      <c r="K405" s="60" t="n">
        <v>44659</v>
      </c>
      <c r="L405" s="1" t="n">
        <v>-203.17</v>
      </c>
      <c r="N405" s="1" t="n">
        <v>404</v>
      </c>
    </row>
    <row r="406" customFormat="false" ht="15" hidden="false" customHeight="true" outlineLevel="0" collapsed="false">
      <c r="A406" s="60" t="n">
        <v>44660</v>
      </c>
      <c r="B406" s="1" t="n">
        <v>732.88</v>
      </c>
      <c r="K406" s="60" t="n">
        <v>44660</v>
      </c>
      <c r="L406" s="1" t="n">
        <v>-213.87</v>
      </c>
      <c r="N406" s="1" t="n">
        <v>405</v>
      </c>
    </row>
    <row r="407" customFormat="false" ht="15" hidden="false" customHeight="true" outlineLevel="0" collapsed="false">
      <c r="A407" s="60" t="n">
        <v>44661</v>
      </c>
      <c r="B407" s="1" t="n">
        <v>734.68</v>
      </c>
      <c r="K407" s="60" t="n">
        <v>44661</v>
      </c>
      <c r="L407" s="1" t="n">
        <v>-212.07</v>
      </c>
      <c r="N407" s="1" t="n">
        <v>406</v>
      </c>
    </row>
    <row r="408" customFormat="false" ht="15" hidden="false" customHeight="true" outlineLevel="0" collapsed="false">
      <c r="A408" s="60" t="n">
        <v>44662</v>
      </c>
      <c r="B408" s="1" t="n">
        <v>743.63</v>
      </c>
      <c r="K408" s="60" t="n">
        <v>44662</v>
      </c>
      <c r="L408" s="1" t="n">
        <v>-203.12</v>
      </c>
      <c r="N408" s="1" t="n">
        <v>407</v>
      </c>
    </row>
    <row r="409" customFormat="false" ht="15" hidden="false" customHeight="true" outlineLevel="0" collapsed="false">
      <c r="A409" s="60" t="n">
        <v>44664</v>
      </c>
      <c r="B409" s="1" t="n">
        <v>729.63</v>
      </c>
      <c r="K409" s="60" t="n">
        <v>44664</v>
      </c>
      <c r="L409" s="1" t="n">
        <v>-217.12</v>
      </c>
      <c r="N409" s="1" t="n">
        <v>408</v>
      </c>
    </row>
    <row r="410" customFormat="false" ht="15" hidden="false" customHeight="true" outlineLevel="0" collapsed="false">
      <c r="A410" s="60" t="n">
        <v>44665</v>
      </c>
      <c r="B410" s="1" t="n">
        <v>721.93</v>
      </c>
      <c r="K410" s="60" t="n">
        <v>44665</v>
      </c>
      <c r="L410" s="1" t="n">
        <v>-224.82</v>
      </c>
      <c r="N410" s="1" t="n">
        <v>409</v>
      </c>
    </row>
    <row r="411" customFormat="false" ht="15" hidden="false" customHeight="true" outlineLevel="0" collapsed="false">
      <c r="A411" s="60" t="n">
        <v>44667</v>
      </c>
      <c r="B411" s="1" t="n">
        <v>736.78</v>
      </c>
      <c r="K411" s="60" t="n">
        <v>44667</v>
      </c>
      <c r="L411" s="1" t="n">
        <v>-209.97</v>
      </c>
      <c r="N411" s="1" t="n">
        <v>410</v>
      </c>
    </row>
    <row r="412" customFormat="false" ht="15" hidden="false" customHeight="true" outlineLevel="0" collapsed="false">
      <c r="A412" s="60" t="n">
        <v>44668</v>
      </c>
      <c r="B412" s="1" t="n">
        <v>721.28</v>
      </c>
      <c r="K412" s="60" t="n">
        <v>44668</v>
      </c>
      <c r="L412" s="1" t="n">
        <v>-225.47</v>
      </c>
      <c r="N412" s="1" t="n">
        <v>411</v>
      </c>
    </row>
    <row r="413" customFormat="false" ht="15" hidden="false" customHeight="true" outlineLevel="0" collapsed="false">
      <c r="A413" s="60" t="n">
        <v>44669</v>
      </c>
      <c r="B413" s="1" t="n">
        <v>754.98</v>
      </c>
      <c r="K413" s="60" t="n">
        <v>44669</v>
      </c>
      <c r="L413" s="1" t="n">
        <v>-191.77</v>
      </c>
      <c r="N413" s="1" t="n">
        <v>412</v>
      </c>
    </row>
    <row r="414" customFormat="false" ht="15" hidden="false" customHeight="true" outlineLevel="0" collapsed="false">
      <c r="A414" s="60" t="n">
        <v>44670</v>
      </c>
      <c r="B414" s="1" t="n">
        <v>741.98</v>
      </c>
      <c r="K414" s="60" t="n">
        <v>44670</v>
      </c>
      <c r="L414" s="1" t="n">
        <v>-204.77</v>
      </c>
      <c r="N414" s="1" t="n">
        <v>413</v>
      </c>
    </row>
    <row r="415" customFormat="false" ht="15" hidden="false" customHeight="true" outlineLevel="0" collapsed="false">
      <c r="A415" s="60" t="n">
        <v>44671</v>
      </c>
      <c r="B415" s="1" t="n">
        <v>721.98</v>
      </c>
      <c r="K415" s="60" t="n">
        <v>44671</v>
      </c>
      <c r="L415" s="1" t="n">
        <v>-224.77</v>
      </c>
      <c r="N415" s="1" t="n">
        <v>414</v>
      </c>
    </row>
    <row r="416" customFormat="false" ht="15" hidden="false" customHeight="true" outlineLevel="0" collapsed="false">
      <c r="A416" s="60" t="n">
        <v>44672</v>
      </c>
      <c r="B416" s="1" t="n">
        <v>738.08</v>
      </c>
      <c r="K416" s="60" t="n">
        <v>44672</v>
      </c>
      <c r="L416" s="1" t="n">
        <v>-208.67</v>
      </c>
      <c r="N416" s="1" t="n">
        <v>415</v>
      </c>
    </row>
    <row r="417" customFormat="false" ht="15" hidden="false" customHeight="true" outlineLevel="0" collapsed="false">
      <c r="A417" s="60" t="n">
        <v>44673</v>
      </c>
      <c r="B417" s="1" t="n">
        <v>750.78</v>
      </c>
      <c r="K417" s="60" t="n">
        <v>44673</v>
      </c>
      <c r="L417" s="1" t="n">
        <v>-195.97</v>
      </c>
      <c r="N417" s="1" t="n">
        <v>416</v>
      </c>
    </row>
    <row r="418" customFormat="false" ht="15" hidden="false" customHeight="true" outlineLevel="0" collapsed="false">
      <c r="A418" s="60" t="n">
        <v>44674</v>
      </c>
      <c r="B418" s="1" t="n">
        <v>752.98</v>
      </c>
      <c r="K418" s="60" t="n">
        <v>44674</v>
      </c>
      <c r="L418" s="1" t="n">
        <v>-193.77</v>
      </c>
      <c r="N418" s="1" t="n">
        <v>417</v>
      </c>
    </row>
    <row r="419" customFormat="false" ht="15" hidden="false" customHeight="true" outlineLevel="0" collapsed="false">
      <c r="A419" s="60" t="n">
        <v>44675</v>
      </c>
      <c r="B419" s="1" t="n">
        <v>747.28</v>
      </c>
      <c r="K419" s="60" t="n">
        <v>44675</v>
      </c>
      <c r="L419" s="1" t="n">
        <v>-199.47</v>
      </c>
      <c r="N419" s="1" t="n">
        <v>418</v>
      </c>
    </row>
    <row r="420" customFormat="false" ht="15" hidden="false" customHeight="true" outlineLevel="0" collapsed="false">
      <c r="A420" s="60" t="n">
        <v>44676</v>
      </c>
      <c r="B420" s="1" t="n">
        <v>731.78</v>
      </c>
      <c r="K420" s="60" t="n">
        <v>44676</v>
      </c>
      <c r="L420" s="1" t="n">
        <v>-214.97</v>
      </c>
      <c r="N420" s="1" t="n">
        <v>419</v>
      </c>
    </row>
    <row r="421" customFormat="false" ht="15" hidden="false" customHeight="true" outlineLevel="0" collapsed="false">
      <c r="A421" s="60" t="n">
        <v>44677</v>
      </c>
      <c r="B421" s="1" t="n">
        <v>721.53</v>
      </c>
      <c r="K421" s="60" t="n">
        <v>44677</v>
      </c>
      <c r="L421" s="1" t="n">
        <v>-225.22</v>
      </c>
      <c r="N421" s="1" t="n">
        <v>420</v>
      </c>
    </row>
    <row r="422" customFormat="false" ht="15" hidden="false" customHeight="true" outlineLevel="0" collapsed="false">
      <c r="A422" s="60" t="n">
        <v>44678</v>
      </c>
      <c r="B422" s="1" t="n">
        <v>710.53</v>
      </c>
      <c r="K422" s="60" t="n">
        <v>44678</v>
      </c>
      <c r="L422" s="1" t="n">
        <v>-236.22</v>
      </c>
      <c r="N422" s="1" t="n">
        <v>421</v>
      </c>
    </row>
    <row r="423" customFormat="false" ht="15" hidden="false" customHeight="true" outlineLevel="0" collapsed="false">
      <c r="A423" s="60" t="n">
        <v>44679</v>
      </c>
      <c r="B423" s="1" t="n">
        <v>696.53</v>
      </c>
      <c r="K423" s="60" t="n">
        <v>44679</v>
      </c>
      <c r="L423" s="1" t="n">
        <v>-250.22</v>
      </c>
      <c r="N423" s="1" t="n">
        <v>422</v>
      </c>
    </row>
    <row r="424" customFormat="false" ht="15" hidden="false" customHeight="true" outlineLevel="0" collapsed="false">
      <c r="A424" s="60" t="n">
        <v>44680</v>
      </c>
      <c r="B424" s="1" t="n">
        <v>681.53</v>
      </c>
      <c r="K424" s="60" t="n">
        <v>44680</v>
      </c>
      <c r="L424" s="1" t="n">
        <v>-265.22</v>
      </c>
      <c r="N424" s="1" t="n">
        <v>423</v>
      </c>
    </row>
    <row r="425" customFormat="false" ht="15" hidden="false" customHeight="true" outlineLevel="0" collapsed="false">
      <c r="A425" s="60" t="n">
        <v>44681</v>
      </c>
      <c r="B425" s="1" t="n">
        <v>683.93</v>
      </c>
      <c r="K425" s="60" t="n">
        <v>44681</v>
      </c>
      <c r="L425" s="1" t="n">
        <v>-262.82</v>
      </c>
      <c r="N425" s="1" t="n">
        <v>424</v>
      </c>
    </row>
    <row r="426" customFormat="false" ht="15" hidden="false" customHeight="true" outlineLevel="0" collapsed="false">
      <c r="A426" s="60" t="n">
        <v>44683</v>
      </c>
      <c r="B426" s="1" t="n">
        <v>688.53</v>
      </c>
      <c r="K426" s="60" t="n">
        <v>44683</v>
      </c>
      <c r="L426" s="1" t="n">
        <v>-258.22</v>
      </c>
      <c r="N426" s="1" t="n">
        <v>425</v>
      </c>
    </row>
    <row r="427" customFormat="false" ht="15" hidden="false" customHeight="true" outlineLevel="0" collapsed="false">
      <c r="A427" s="60" t="n">
        <v>44684</v>
      </c>
      <c r="B427" s="1" t="n">
        <v>671.53</v>
      </c>
      <c r="K427" s="60" t="n">
        <v>44684</v>
      </c>
      <c r="L427" s="1" t="n">
        <v>-275.22</v>
      </c>
      <c r="N427" s="1" t="n">
        <v>426</v>
      </c>
    </row>
    <row r="428" customFormat="false" ht="15" hidden="false" customHeight="true" outlineLevel="0" collapsed="false">
      <c r="A428" s="60" t="n">
        <v>44685</v>
      </c>
      <c r="B428" s="1" t="n">
        <v>655.53</v>
      </c>
      <c r="K428" s="60" t="n">
        <v>44685</v>
      </c>
      <c r="L428" s="1" t="n">
        <v>-291.22</v>
      </c>
      <c r="N428" s="1" t="n">
        <v>427</v>
      </c>
    </row>
    <row r="429" customFormat="false" ht="15" hidden="false" customHeight="true" outlineLevel="0" collapsed="false">
      <c r="A429" s="60" t="n">
        <v>44686</v>
      </c>
      <c r="B429" s="1" t="n">
        <v>655.53</v>
      </c>
      <c r="K429" s="60" t="n">
        <v>44686</v>
      </c>
      <c r="L429" s="1" t="n">
        <v>-291.22</v>
      </c>
      <c r="N429" s="1" t="n">
        <v>428</v>
      </c>
    </row>
    <row r="430" customFormat="false" ht="15" hidden="false" customHeight="true" outlineLevel="0" collapsed="false">
      <c r="A430" s="60" t="n">
        <v>44688</v>
      </c>
      <c r="B430" s="1" t="n">
        <v>655.53</v>
      </c>
      <c r="K430" s="60" t="n">
        <v>44688</v>
      </c>
      <c r="L430" s="1" t="n">
        <v>-291.22</v>
      </c>
      <c r="N430" s="1" t="n">
        <v>429</v>
      </c>
    </row>
    <row r="431" customFormat="false" ht="15" hidden="false" customHeight="true" outlineLevel="0" collapsed="false">
      <c r="A431" s="60" t="n">
        <v>44689</v>
      </c>
      <c r="B431" s="1" t="n">
        <v>656.53</v>
      </c>
      <c r="K431" s="60" t="n">
        <v>44689</v>
      </c>
      <c r="L431" s="1" t="n">
        <v>-290.22</v>
      </c>
      <c r="N431" s="1" t="n">
        <v>430</v>
      </c>
    </row>
    <row r="432" customFormat="false" ht="15" hidden="false" customHeight="true" outlineLevel="0" collapsed="false">
      <c r="A432" s="60" t="n">
        <v>44690</v>
      </c>
      <c r="B432" s="1" t="n">
        <v>644.53</v>
      </c>
      <c r="K432" s="60" t="n">
        <v>44690</v>
      </c>
      <c r="L432" s="1" t="n">
        <v>-302.22</v>
      </c>
      <c r="N432" s="1" t="n">
        <v>431</v>
      </c>
    </row>
    <row r="433" customFormat="false" ht="15" hidden="false" customHeight="true" outlineLevel="0" collapsed="false">
      <c r="A433" s="60" t="n">
        <v>44691</v>
      </c>
      <c r="B433" s="1" t="n">
        <v>643.73</v>
      </c>
      <c r="K433" s="60" t="n">
        <v>44691</v>
      </c>
      <c r="L433" s="1" t="n">
        <v>-303.02</v>
      </c>
      <c r="N433" s="1" t="n">
        <v>432</v>
      </c>
    </row>
    <row r="434" customFormat="false" ht="15" hidden="false" customHeight="true" outlineLevel="0" collapsed="false">
      <c r="A434" s="60" t="n">
        <v>44692</v>
      </c>
      <c r="B434" s="1" t="n">
        <v>630.73</v>
      </c>
      <c r="K434" s="60" t="n">
        <v>44692</v>
      </c>
      <c r="L434" s="1" t="n">
        <v>-316.02</v>
      </c>
      <c r="N434" s="1" t="n">
        <v>433</v>
      </c>
    </row>
    <row r="435" customFormat="false" ht="15" hidden="false" customHeight="true" outlineLevel="0" collapsed="false">
      <c r="A435" s="60" t="n">
        <v>44693</v>
      </c>
      <c r="B435" s="1" t="n">
        <v>629.73</v>
      </c>
      <c r="K435" s="60" t="n">
        <v>44693</v>
      </c>
      <c r="L435" s="1" t="n">
        <v>-317.02</v>
      </c>
      <c r="N435" s="1" t="n">
        <v>434</v>
      </c>
    </row>
    <row r="436" customFormat="false" ht="15" hidden="false" customHeight="true" outlineLevel="0" collapsed="false">
      <c r="A436" s="60" t="n">
        <v>44694</v>
      </c>
      <c r="B436" s="1" t="n">
        <v>621.73</v>
      </c>
      <c r="K436" s="60" t="n">
        <v>44694</v>
      </c>
      <c r="L436" s="1" t="n">
        <v>-325.02</v>
      </c>
      <c r="N436" s="1" t="n">
        <v>435</v>
      </c>
    </row>
    <row r="437" customFormat="false" ht="15" hidden="false" customHeight="true" outlineLevel="0" collapsed="false">
      <c r="A437" s="60" t="n">
        <v>44695</v>
      </c>
      <c r="B437" s="1" t="n">
        <v>611.73</v>
      </c>
      <c r="K437" s="60" t="n">
        <v>44695</v>
      </c>
      <c r="L437" s="1" t="n">
        <v>-335.02</v>
      </c>
      <c r="N437" s="1" t="n">
        <v>436</v>
      </c>
    </row>
    <row r="438" customFormat="false" ht="15" hidden="false" customHeight="true" outlineLevel="0" collapsed="false">
      <c r="A438" s="60" t="n">
        <v>44697</v>
      </c>
      <c r="B438" s="1" t="n">
        <v>601.73</v>
      </c>
      <c r="K438" s="60" t="n">
        <v>44697</v>
      </c>
      <c r="L438" s="1" t="n">
        <v>-345.02</v>
      </c>
      <c r="N438" s="1" t="n">
        <v>437</v>
      </c>
    </row>
    <row r="439" customFormat="false" ht="15" hidden="false" customHeight="true" outlineLevel="0" collapsed="false">
      <c r="A439" s="60" t="n">
        <v>44699</v>
      </c>
      <c r="B439" s="1" t="n">
        <v>603.73</v>
      </c>
      <c r="K439" s="60" t="n">
        <v>44699</v>
      </c>
      <c r="L439" s="1" t="n">
        <v>-343.02</v>
      </c>
      <c r="N439" s="1" t="n">
        <v>438</v>
      </c>
    </row>
    <row r="440" customFormat="false" ht="15" hidden="false" customHeight="true" outlineLevel="0" collapsed="false">
      <c r="A440" s="60" t="n">
        <v>44700</v>
      </c>
      <c r="B440" s="1" t="n">
        <v>608.23</v>
      </c>
      <c r="K440" s="60" t="n">
        <v>44700</v>
      </c>
      <c r="L440" s="1" t="n">
        <v>-338.52</v>
      </c>
      <c r="N440" s="1" t="n">
        <v>439</v>
      </c>
    </row>
    <row r="441" customFormat="false" ht="15" hidden="false" customHeight="true" outlineLevel="0" collapsed="false">
      <c r="A441" s="60" t="n">
        <v>44701</v>
      </c>
      <c r="B441" s="1" t="n">
        <v>602.23</v>
      </c>
      <c r="K441" s="60" t="n">
        <v>44701</v>
      </c>
      <c r="L441" s="1" t="n">
        <v>-344.52</v>
      </c>
      <c r="N441" s="1" t="n">
        <v>440</v>
      </c>
    </row>
    <row r="442" customFormat="false" ht="15" hidden="false" customHeight="true" outlineLevel="0" collapsed="false">
      <c r="A442" s="60" t="n">
        <v>44702</v>
      </c>
      <c r="B442" s="1" t="n">
        <v>596.23</v>
      </c>
      <c r="K442" s="60" t="n">
        <v>44702</v>
      </c>
      <c r="L442" s="1" t="n">
        <v>-350.52</v>
      </c>
      <c r="N442" s="1" t="n">
        <v>441</v>
      </c>
    </row>
    <row r="443" customFormat="false" ht="15" hidden="false" customHeight="true" outlineLevel="0" collapsed="false">
      <c r="A443" s="60" t="n">
        <v>44703</v>
      </c>
      <c r="B443" s="1" t="n">
        <v>602.23</v>
      </c>
      <c r="K443" s="60" t="n">
        <v>44703</v>
      </c>
      <c r="L443" s="1" t="n">
        <v>-344.52</v>
      </c>
      <c r="N443" s="1" t="n">
        <v>442</v>
      </c>
    </row>
    <row r="444" customFormat="false" ht="15" hidden="false" customHeight="true" outlineLevel="0" collapsed="false">
      <c r="A444" s="60" t="n">
        <v>44704</v>
      </c>
      <c r="B444" s="1" t="n">
        <v>618.43</v>
      </c>
      <c r="K444" s="60" t="n">
        <v>44704</v>
      </c>
      <c r="L444" s="1" t="n">
        <v>-328.32</v>
      </c>
      <c r="N444" s="1" t="n">
        <v>443</v>
      </c>
    </row>
    <row r="445" customFormat="false" ht="15" hidden="false" customHeight="true" outlineLevel="0" collapsed="false">
      <c r="A445" s="60" t="n">
        <v>44705</v>
      </c>
      <c r="B445" s="1" t="n">
        <v>614.43</v>
      </c>
      <c r="K445" s="60" t="n">
        <v>44705</v>
      </c>
      <c r="L445" s="1" t="n">
        <v>-332.32</v>
      </c>
      <c r="N445" s="1" t="n">
        <v>444</v>
      </c>
    </row>
    <row r="446" customFormat="false" ht="15" hidden="false" customHeight="true" outlineLevel="0" collapsed="false">
      <c r="A446" s="60" t="n">
        <v>44706</v>
      </c>
      <c r="B446" s="1" t="n">
        <v>607.43</v>
      </c>
      <c r="K446" s="60" t="n">
        <v>44706</v>
      </c>
      <c r="L446" s="1" t="n">
        <v>-339.32</v>
      </c>
      <c r="N446" s="1" t="n">
        <v>445</v>
      </c>
    </row>
    <row r="447" customFormat="false" ht="15" hidden="false" customHeight="true" outlineLevel="0" collapsed="false">
      <c r="A447" s="60" t="n">
        <v>44707</v>
      </c>
      <c r="B447" s="1" t="n">
        <v>602.43</v>
      </c>
      <c r="K447" s="60" t="n">
        <v>44707</v>
      </c>
      <c r="L447" s="1" t="n">
        <v>-344.32</v>
      </c>
      <c r="N447" s="1" t="n">
        <v>446</v>
      </c>
    </row>
    <row r="448" customFormat="false" ht="15" hidden="false" customHeight="true" outlineLevel="0" collapsed="false">
      <c r="A448" s="60" t="n">
        <v>44708</v>
      </c>
      <c r="B448" s="1" t="n">
        <v>595.43</v>
      </c>
      <c r="K448" s="60" t="n">
        <v>44708</v>
      </c>
      <c r="L448" s="1" t="n">
        <v>-351.32</v>
      </c>
      <c r="N448" s="1" t="n">
        <v>447</v>
      </c>
    </row>
    <row r="449" customFormat="false" ht="15" hidden="false" customHeight="true" outlineLevel="0" collapsed="false">
      <c r="A449" s="60" t="n">
        <v>44709</v>
      </c>
      <c r="B449" s="1" t="n">
        <v>613.18</v>
      </c>
      <c r="K449" s="60" t="n">
        <v>44709</v>
      </c>
      <c r="L449" s="1" t="n">
        <v>-333.57</v>
      </c>
      <c r="N449" s="1" t="n">
        <v>448</v>
      </c>
    </row>
    <row r="450" customFormat="false" ht="15" hidden="false" customHeight="true" outlineLevel="0" collapsed="false">
      <c r="A450" s="60" t="n">
        <v>44711</v>
      </c>
      <c r="B450" s="1" t="n">
        <v>615.18</v>
      </c>
      <c r="K450" s="60" t="n">
        <v>44711</v>
      </c>
      <c r="L450" s="1" t="n">
        <v>-331.57</v>
      </c>
      <c r="N450" s="1" t="n">
        <v>449</v>
      </c>
    </row>
    <row r="451" customFormat="false" ht="15" hidden="false" customHeight="true" outlineLevel="0" collapsed="false">
      <c r="A451" s="60" t="n">
        <v>44715</v>
      </c>
      <c r="B451" s="1" t="n">
        <v>624.88</v>
      </c>
      <c r="K451" s="60" t="n">
        <v>44715</v>
      </c>
      <c r="L451" s="1" t="n">
        <v>-321.87</v>
      </c>
      <c r="N451" s="1" t="n">
        <v>450</v>
      </c>
    </row>
    <row r="452" customFormat="false" ht="15" hidden="false" customHeight="true" outlineLevel="0" collapsed="false">
      <c r="A452" s="60" t="n">
        <v>44718</v>
      </c>
      <c r="B452" s="1" t="n">
        <v>623.58</v>
      </c>
      <c r="K452" s="60" t="n">
        <v>44718</v>
      </c>
      <c r="L452" s="1" t="n">
        <v>-323.17</v>
      </c>
      <c r="N452" s="1" t="n">
        <v>451</v>
      </c>
    </row>
    <row r="453" customFormat="false" ht="15" hidden="false" customHeight="true" outlineLevel="0" collapsed="false">
      <c r="A453" s="60" t="n">
        <v>44721</v>
      </c>
      <c r="B453" s="1" t="n">
        <v>614.58</v>
      </c>
      <c r="K453" s="60" t="n">
        <v>44721</v>
      </c>
      <c r="L453" s="1" t="n">
        <v>-332.17</v>
      </c>
      <c r="N453" s="1" t="n">
        <v>452</v>
      </c>
    </row>
    <row r="454" customFormat="false" ht="15" hidden="false" customHeight="true" outlineLevel="0" collapsed="false">
      <c r="A454" s="60" t="n">
        <v>44723</v>
      </c>
      <c r="B454" s="1" t="n">
        <v>616.98</v>
      </c>
      <c r="K454" s="60" t="n">
        <v>44723</v>
      </c>
      <c r="L454" s="1" t="n">
        <v>-329.77</v>
      </c>
      <c r="N454" s="1" t="n">
        <v>453</v>
      </c>
    </row>
    <row r="455" customFormat="false" ht="15" hidden="false" customHeight="true" outlineLevel="0" collapsed="false">
      <c r="A455" s="60" t="n">
        <v>44726</v>
      </c>
      <c r="B455" s="1" t="n">
        <v>604.98</v>
      </c>
      <c r="K455" s="60" t="n">
        <v>44726</v>
      </c>
      <c r="L455" s="1" t="n">
        <v>-341.77</v>
      </c>
      <c r="N455" s="1" t="n">
        <v>454</v>
      </c>
    </row>
    <row r="456" customFormat="false" ht="15" hidden="false" customHeight="true" outlineLevel="0" collapsed="false">
      <c r="A456" s="60" t="n">
        <v>44729</v>
      </c>
      <c r="B456" s="1" t="n">
        <v>628.18</v>
      </c>
      <c r="K456" s="60" t="n">
        <v>44729</v>
      </c>
      <c r="L456" s="1" t="n">
        <v>-318.57</v>
      </c>
      <c r="N456" s="1" t="n">
        <v>455</v>
      </c>
    </row>
    <row r="457" customFormat="false" ht="15" hidden="false" customHeight="true" outlineLevel="0" collapsed="false">
      <c r="A457" s="60" t="n">
        <v>44851</v>
      </c>
      <c r="B457" s="1" t="n">
        <v>626.95</v>
      </c>
      <c r="K457" s="60" t="n">
        <v>44851</v>
      </c>
      <c r="L457" s="1" t="n">
        <v>-319.8</v>
      </c>
      <c r="N457" s="1" t="n">
        <v>456</v>
      </c>
    </row>
    <row r="458" customFormat="false" ht="15" hidden="false" customHeight="true" outlineLevel="0" collapsed="false">
      <c r="A458" s="60" t="n">
        <v>44854</v>
      </c>
      <c r="B458" s="1" t="n">
        <v>638.94</v>
      </c>
      <c r="K458" s="60" t="n">
        <v>44854</v>
      </c>
      <c r="L458" s="1" t="n">
        <v>-307.81</v>
      </c>
      <c r="N458" s="1" t="n">
        <v>457</v>
      </c>
    </row>
    <row r="459" customFormat="false" ht="15" hidden="false" customHeight="true" outlineLevel="0" collapsed="false">
      <c r="A459" s="60" t="n">
        <v>44855</v>
      </c>
      <c r="B459" s="1" t="n">
        <v>632.05</v>
      </c>
      <c r="K459" s="60" t="n">
        <v>44855</v>
      </c>
      <c r="L459" s="1" t="n">
        <v>-314.7</v>
      </c>
      <c r="N459" s="1" t="n">
        <v>458</v>
      </c>
    </row>
    <row r="460" customFormat="false" ht="15" hidden="false" customHeight="true" outlineLevel="0" collapsed="false">
      <c r="A460" s="60" t="n">
        <v>44856</v>
      </c>
      <c r="B460" s="1" t="n">
        <v>633.57</v>
      </c>
      <c r="K460" s="60" t="n">
        <v>44856</v>
      </c>
      <c r="L460" s="1" t="n">
        <v>-313.18</v>
      </c>
      <c r="N460" s="1" t="n">
        <v>459</v>
      </c>
    </row>
    <row r="461" customFormat="false" ht="15" hidden="false" customHeight="true" outlineLevel="0" collapsed="false">
      <c r="A461" s="60" t="n">
        <v>44857</v>
      </c>
      <c r="B461" s="1" t="n">
        <v>615.75</v>
      </c>
      <c r="K461" s="60" t="n">
        <v>44857</v>
      </c>
      <c r="L461" s="1" t="n">
        <v>-331</v>
      </c>
      <c r="N461" s="1" t="n">
        <v>460</v>
      </c>
    </row>
    <row r="462" customFormat="false" ht="15" hidden="false" customHeight="true" outlineLevel="0" collapsed="false">
      <c r="A462" s="60" t="n">
        <v>44858</v>
      </c>
      <c r="B462" s="1" t="n">
        <v>607.83</v>
      </c>
      <c r="K462" s="60" t="n">
        <v>44858</v>
      </c>
      <c r="L462" s="1" t="n">
        <v>-338.92</v>
      </c>
      <c r="N462" s="1" t="n">
        <v>461</v>
      </c>
    </row>
    <row r="463" customFormat="false" ht="15" hidden="false" customHeight="true" outlineLevel="0" collapsed="false">
      <c r="A463" s="60" t="n">
        <v>44859</v>
      </c>
      <c r="B463" s="1" t="n">
        <v>645.41</v>
      </c>
      <c r="K463" s="60" t="n">
        <v>44859</v>
      </c>
      <c r="L463" s="1" t="n">
        <v>-301.34</v>
      </c>
      <c r="N463" s="1" t="n">
        <v>462</v>
      </c>
    </row>
    <row r="464" customFormat="false" ht="15" hidden="false" customHeight="true" outlineLevel="0" collapsed="false">
      <c r="A464" s="60" t="n">
        <v>44860</v>
      </c>
      <c r="B464" s="1" t="n">
        <v>637.53</v>
      </c>
      <c r="K464" s="60" t="n">
        <v>44860</v>
      </c>
      <c r="L464" s="1" t="n">
        <v>-309.22</v>
      </c>
      <c r="N464" s="1" t="n">
        <v>463</v>
      </c>
    </row>
    <row r="465" customFormat="false" ht="15" hidden="false" customHeight="true" outlineLevel="0" collapsed="false">
      <c r="A465" s="60" t="n">
        <v>44861</v>
      </c>
      <c r="B465" s="1" t="n">
        <v>667.53</v>
      </c>
      <c r="K465" s="60" t="n">
        <v>44861</v>
      </c>
      <c r="L465" s="1" t="n">
        <v>-279.22</v>
      </c>
      <c r="N465" s="1" t="n">
        <v>464</v>
      </c>
    </row>
    <row r="466" customFormat="false" ht="15" hidden="false" customHeight="true" outlineLevel="0" collapsed="false">
      <c r="A466" s="60" t="n">
        <v>44862</v>
      </c>
      <c r="B466" s="1" t="n">
        <v>688.78</v>
      </c>
      <c r="K466" s="60" t="n">
        <v>44862</v>
      </c>
      <c r="L466" s="1" t="n">
        <v>-257.97</v>
      </c>
      <c r="N466" s="1" t="n">
        <v>465</v>
      </c>
    </row>
    <row r="467" customFormat="false" ht="15" hidden="false" customHeight="true" outlineLevel="0" collapsed="false">
      <c r="A467" s="60" t="n">
        <v>44863</v>
      </c>
      <c r="B467" s="1" t="n">
        <v>769.15</v>
      </c>
      <c r="K467" s="60" t="n">
        <v>44863</v>
      </c>
      <c r="L467" s="1" t="n">
        <v>-177.6</v>
      </c>
      <c r="N467" s="1" t="n">
        <v>466</v>
      </c>
    </row>
    <row r="468" customFormat="false" ht="15" hidden="false" customHeight="true" outlineLevel="0" collapsed="false">
      <c r="A468" s="60" t="n">
        <v>44864</v>
      </c>
      <c r="B468" s="1" t="n">
        <v>762.83</v>
      </c>
      <c r="K468" s="60" t="n">
        <v>44864</v>
      </c>
      <c r="L468" s="1" t="n">
        <v>-183.92</v>
      </c>
      <c r="N468" s="1" t="n">
        <v>467</v>
      </c>
    </row>
    <row r="469" customFormat="false" ht="15" hidden="false" customHeight="true" outlineLevel="0" collapsed="false">
      <c r="A469" s="60" t="n">
        <v>44865</v>
      </c>
      <c r="B469" s="1" t="n">
        <v>768.82</v>
      </c>
      <c r="K469" s="60" t="n">
        <v>44865</v>
      </c>
      <c r="L469" s="1" t="n">
        <v>-177.93</v>
      </c>
      <c r="N469" s="1" t="n">
        <v>468</v>
      </c>
    </row>
    <row r="470" customFormat="false" ht="15" hidden="false" customHeight="true" outlineLevel="0" collapsed="false">
      <c r="A470" s="60" t="n">
        <v>44866</v>
      </c>
      <c r="B470" s="1" t="n">
        <v>741.99</v>
      </c>
      <c r="K470" s="60" t="n">
        <v>44866</v>
      </c>
      <c r="L470" s="1" t="n">
        <v>-204.76</v>
      </c>
      <c r="N470" s="1" t="n">
        <v>469</v>
      </c>
    </row>
    <row r="471" customFormat="false" ht="15" hidden="false" customHeight="true" outlineLevel="0" collapsed="false">
      <c r="A471" s="60" t="n">
        <v>44867</v>
      </c>
      <c r="B471" s="1" t="n">
        <v>769.04</v>
      </c>
      <c r="K471" s="60" t="n">
        <v>44867</v>
      </c>
      <c r="L471" s="1" t="n">
        <v>-177.71</v>
      </c>
      <c r="N471" s="1" t="n">
        <v>470</v>
      </c>
    </row>
    <row r="472" customFormat="false" ht="15" hidden="false" customHeight="true" outlineLevel="0" collapsed="false">
      <c r="A472" s="60" t="n">
        <v>44868</v>
      </c>
      <c r="B472" s="1" t="n">
        <v>797.53</v>
      </c>
      <c r="K472" s="60" t="n">
        <v>44868</v>
      </c>
      <c r="L472" s="1" t="n">
        <v>-149.22</v>
      </c>
      <c r="N472" s="1" t="n">
        <v>471</v>
      </c>
    </row>
    <row r="473" customFormat="false" ht="15" hidden="false" customHeight="true" outlineLevel="0" collapsed="false">
      <c r="A473" s="60" t="n">
        <v>44869</v>
      </c>
      <c r="B473" s="1" t="n">
        <v>806.89</v>
      </c>
      <c r="K473" s="60" t="n">
        <v>44869</v>
      </c>
      <c r="L473" s="1" t="n">
        <v>-139.86</v>
      </c>
      <c r="N473" s="1" t="n">
        <v>472</v>
      </c>
    </row>
    <row r="474" customFormat="false" ht="15" hidden="false" customHeight="true" outlineLevel="0" collapsed="false">
      <c r="A474" s="60" t="n">
        <v>44870</v>
      </c>
      <c r="B474" s="1" t="n">
        <v>792.9</v>
      </c>
      <c r="K474" s="60" t="n">
        <v>44870</v>
      </c>
      <c r="L474" s="1" t="n">
        <v>-153.85</v>
      </c>
      <c r="N474" s="1" t="n">
        <v>473</v>
      </c>
    </row>
    <row r="475" customFormat="false" ht="15" hidden="false" customHeight="true" outlineLevel="0" collapsed="false">
      <c r="A475" s="60" t="n">
        <v>44871</v>
      </c>
      <c r="B475" s="1" t="n">
        <v>784.36</v>
      </c>
      <c r="K475" s="60" t="n">
        <v>44871</v>
      </c>
      <c r="L475" s="1" t="n">
        <v>-162.39</v>
      </c>
      <c r="N475" s="1" t="n">
        <v>474</v>
      </c>
    </row>
    <row r="476" customFormat="false" ht="15" hidden="false" customHeight="true" outlineLevel="0" collapsed="false">
      <c r="A476" s="60" t="n">
        <v>44872</v>
      </c>
      <c r="B476" s="1" t="n">
        <v>785.47</v>
      </c>
      <c r="K476" s="60" t="n">
        <v>44872</v>
      </c>
      <c r="L476" s="1" t="n">
        <v>-161.28</v>
      </c>
      <c r="N476" s="1" t="n">
        <v>475</v>
      </c>
    </row>
    <row r="477" customFormat="false" ht="15" hidden="false" customHeight="true" outlineLevel="0" collapsed="false">
      <c r="A477" s="60" t="n">
        <v>44873</v>
      </c>
      <c r="B477" s="1" t="n">
        <v>742.77</v>
      </c>
      <c r="K477" s="60" t="n">
        <v>44873</v>
      </c>
      <c r="L477" s="1" t="n">
        <v>-203.98</v>
      </c>
      <c r="N477" s="1" t="n">
        <v>476</v>
      </c>
    </row>
    <row r="478" customFormat="false" ht="15" hidden="false" customHeight="true" outlineLevel="0" collapsed="false">
      <c r="A478" s="60" t="n">
        <v>44875</v>
      </c>
      <c r="B478" s="1" t="n">
        <v>717.43</v>
      </c>
      <c r="K478" s="60" t="n">
        <v>44875</v>
      </c>
      <c r="L478" s="1" t="n">
        <v>-229.32</v>
      </c>
      <c r="N478" s="1" t="n">
        <v>477</v>
      </c>
    </row>
    <row r="479" customFormat="false" ht="15" hidden="false" customHeight="true" outlineLevel="0" collapsed="false">
      <c r="A479" s="60" t="n">
        <v>44876</v>
      </c>
      <c r="B479" s="1" t="n">
        <v>704.03</v>
      </c>
      <c r="K479" s="60" t="n">
        <v>44876</v>
      </c>
      <c r="L479" s="1" t="n">
        <v>-242.72</v>
      </c>
      <c r="N479" s="1" t="n">
        <v>478</v>
      </c>
    </row>
    <row r="480" customFormat="false" ht="15" hidden="false" customHeight="true" outlineLevel="0" collapsed="false">
      <c r="A480" s="60" t="n">
        <v>44877</v>
      </c>
      <c r="B480" s="1" t="n">
        <v>701.14</v>
      </c>
      <c r="K480" s="60" t="n">
        <v>44877</v>
      </c>
      <c r="L480" s="1" t="n">
        <v>-245.61</v>
      </c>
      <c r="N480" s="1" t="n">
        <v>479</v>
      </c>
    </row>
    <row r="481" customFormat="false" ht="15" hidden="false" customHeight="true" outlineLevel="0" collapsed="false">
      <c r="A481" s="60" t="n">
        <v>44878</v>
      </c>
      <c r="B481" s="1" t="n">
        <v>724.46</v>
      </c>
      <c r="K481" s="60" t="n">
        <v>44878</v>
      </c>
      <c r="L481" s="1" t="n">
        <v>-222.29</v>
      </c>
      <c r="N481" s="1" t="n">
        <v>480</v>
      </c>
    </row>
    <row r="482" customFormat="false" ht="15" hidden="false" customHeight="true" outlineLevel="0" collapsed="false">
      <c r="A482" s="60" t="n">
        <v>44879</v>
      </c>
      <c r="B482" s="1" t="n">
        <v>727.41</v>
      </c>
      <c r="K482" s="60" t="n">
        <v>44879</v>
      </c>
      <c r="L482" s="1" t="n">
        <v>-219.34</v>
      </c>
      <c r="N482" s="1" t="n">
        <v>481</v>
      </c>
    </row>
    <row r="483" customFormat="false" ht="15" hidden="false" customHeight="true" outlineLevel="0" collapsed="false">
      <c r="A483" s="60" t="n">
        <v>44880</v>
      </c>
      <c r="B483" s="1" t="n">
        <v>727.95</v>
      </c>
      <c r="K483" s="60" t="n">
        <v>44880</v>
      </c>
      <c r="L483" s="1" t="n">
        <v>-218.8</v>
      </c>
      <c r="N483" s="1" t="n">
        <v>482</v>
      </c>
    </row>
    <row r="484" customFormat="false" ht="15" hidden="false" customHeight="true" outlineLevel="0" collapsed="false">
      <c r="A484" s="60" t="n">
        <v>44881</v>
      </c>
      <c r="B484" s="1" t="n">
        <v>719.16</v>
      </c>
      <c r="K484" s="60" t="n">
        <v>44881</v>
      </c>
      <c r="L484" s="1" t="n">
        <v>-227.59</v>
      </c>
      <c r="N484" s="1" t="n">
        <v>483</v>
      </c>
    </row>
    <row r="485" customFormat="false" ht="15" hidden="false" customHeight="true" outlineLevel="0" collapsed="false">
      <c r="A485" s="60" t="n">
        <v>44882</v>
      </c>
      <c r="B485" s="1" t="n">
        <v>738.47</v>
      </c>
      <c r="K485" s="60" t="n">
        <v>44882</v>
      </c>
      <c r="L485" s="1" t="n">
        <v>-208.28</v>
      </c>
      <c r="N485" s="1" t="n">
        <v>484</v>
      </c>
    </row>
    <row r="486" customFormat="false" ht="15" hidden="false" customHeight="true" outlineLevel="0" collapsed="false">
      <c r="A486" s="60" t="n">
        <v>44883</v>
      </c>
      <c r="B486" s="1" t="n">
        <v>722.21</v>
      </c>
      <c r="K486" s="60" t="n">
        <v>44883</v>
      </c>
      <c r="L486" s="1" t="n">
        <v>-224.54</v>
      </c>
      <c r="N486" s="1" t="n">
        <v>485</v>
      </c>
    </row>
    <row r="487" customFormat="false" ht="15" hidden="false" customHeight="true" outlineLevel="0" collapsed="false">
      <c r="A487" s="60" t="n">
        <v>44884</v>
      </c>
      <c r="B487" s="1" t="n">
        <v>747.22</v>
      </c>
      <c r="K487" s="60" t="n">
        <v>44884</v>
      </c>
      <c r="L487" s="1" t="n">
        <v>-199.53</v>
      </c>
      <c r="N487" s="1" t="n">
        <v>486</v>
      </c>
    </row>
    <row r="488" customFormat="false" ht="15" hidden="false" customHeight="true" outlineLevel="0" collapsed="false">
      <c r="A488" s="60" t="n">
        <v>44885</v>
      </c>
      <c r="B488" s="1" t="n">
        <v>734.47</v>
      </c>
      <c r="K488" s="60" t="n">
        <v>44885</v>
      </c>
      <c r="L488" s="1" t="n">
        <v>-212.28</v>
      </c>
      <c r="N488" s="1" t="n">
        <v>487</v>
      </c>
    </row>
    <row r="489" customFormat="false" ht="15" hidden="false" customHeight="true" outlineLevel="0" collapsed="false">
      <c r="A489" s="60" t="n">
        <v>44886</v>
      </c>
      <c r="B489" s="1" t="n">
        <v>743.74</v>
      </c>
      <c r="K489" s="60" t="n">
        <v>44886</v>
      </c>
      <c r="L489" s="1" t="n">
        <v>-203.01</v>
      </c>
      <c r="N489" s="1" t="n">
        <v>488</v>
      </c>
    </row>
    <row r="490" customFormat="false" ht="15" hidden="false" customHeight="true" outlineLevel="0" collapsed="false">
      <c r="A490" s="60" t="n">
        <v>44887</v>
      </c>
      <c r="B490" s="1" t="n">
        <v>765.89</v>
      </c>
      <c r="K490" s="60" t="n">
        <v>44887</v>
      </c>
      <c r="L490" s="1" t="n">
        <v>-180.86</v>
      </c>
      <c r="N490" s="1" t="n">
        <v>489</v>
      </c>
    </row>
    <row r="491" customFormat="false" ht="15" hidden="false" customHeight="true" outlineLevel="0" collapsed="false">
      <c r="A491" s="60" t="n">
        <v>44888</v>
      </c>
      <c r="B491" s="1" t="n">
        <v>749.78</v>
      </c>
      <c r="K491" s="60" t="n">
        <v>44888</v>
      </c>
      <c r="L491" s="1" t="n">
        <v>-196.97</v>
      </c>
      <c r="N491" s="1" t="n">
        <v>490</v>
      </c>
    </row>
    <row r="492" customFormat="false" ht="15" hidden="false" customHeight="true" outlineLevel="0" collapsed="false">
      <c r="A492" s="60" t="n">
        <v>44889</v>
      </c>
      <c r="B492" s="1" t="n">
        <v>760.16</v>
      </c>
      <c r="K492" s="60" t="n">
        <v>44889</v>
      </c>
      <c r="L492" s="1" t="n">
        <v>-186.59</v>
      </c>
      <c r="N492" s="1" t="n">
        <v>491</v>
      </c>
    </row>
    <row r="493" customFormat="false" ht="15" hidden="false" customHeight="true" outlineLevel="0" collapsed="false">
      <c r="A493" s="60" t="n">
        <v>44891</v>
      </c>
      <c r="B493" s="1" t="n">
        <v>745.7</v>
      </c>
      <c r="K493" s="60" t="n">
        <v>44891</v>
      </c>
      <c r="L493" s="1" t="n">
        <v>-201.05</v>
      </c>
      <c r="N493" s="1" t="n">
        <v>492</v>
      </c>
    </row>
    <row r="494" customFormat="false" ht="15" hidden="false" customHeight="true" outlineLevel="0" collapsed="false">
      <c r="A494" s="60" t="n">
        <v>44892</v>
      </c>
      <c r="B494" s="1" t="n">
        <v>747.24</v>
      </c>
      <c r="K494" s="60" t="n">
        <v>44892</v>
      </c>
      <c r="L494" s="1" t="n">
        <v>-199.51</v>
      </c>
      <c r="N494" s="1" t="n">
        <v>493</v>
      </c>
    </row>
    <row r="495" customFormat="false" ht="15" hidden="false" customHeight="true" outlineLevel="0" collapsed="false">
      <c r="A495" s="60" t="n">
        <v>44893</v>
      </c>
      <c r="B495" s="1" t="n">
        <v>753.09</v>
      </c>
      <c r="K495" s="60" t="n">
        <v>44893</v>
      </c>
      <c r="L495" s="1" t="n">
        <v>-193.66</v>
      </c>
      <c r="N495" s="1" t="n">
        <v>494</v>
      </c>
    </row>
    <row r="496" customFormat="false" ht="15" hidden="false" customHeight="true" outlineLevel="0" collapsed="false">
      <c r="A496" s="60" t="n">
        <v>44894</v>
      </c>
      <c r="B496" s="1" t="n">
        <v>723.78</v>
      </c>
      <c r="K496" s="60" t="n">
        <v>44894</v>
      </c>
      <c r="L496" s="1" t="n">
        <v>-222.97</v>
      </c>
      <c r="N496" s="1" t="n">
        <v>495</v>
      </c>
    </row>
    <row r="497" customFormat="false" ht="15" hidden="false" customHeight="true" outlineLevel="0" collapsed="false">
      <c r="A497" s="60" t="n">
        <v>44895</v>
      </c>
      <c r="B497" s="1" t="n">
        <v>738.82</v>
      </c>
      <c r="K497" s="60" t="n">
        <v>44895</v>
      </c>
      <c r="L497" s="1" t="n">
        <v>-207.93</v>
      </c>
      <c r="N497" s="1" t="n">
        <v>496</v>
      </c>
    </row>
    <row r="498" customFormat="false" ht="15" hidden="false" customHeight="true" outlineLevel="0" collapsed="false">
      <c r="A498" s="60" t="n">
        <v>44896</v>
      </c>
      <c r="B498" s="1" t="n">
        <v>738.04</v>
      </c>
      <c r="K498" s="60" t="n">
        <v>44896</v>
      </c>
      <c r="L498" s="1" t="n">
        <v>-208.71</v>
      </c>
      <c r="N498" s="1" t="n">
        <v>497</v>
      </c>
    </row>
    <row r="499" customFormat="false" ht="15" hidden="false" customHeight="true" outlineLevel="0" collapsed="false">
      <c r="A499" s="60" t="n">
        <v>44897</v>
      </c>
      <c r="B499" s="1" t="n">
        <v>743.7</v>
      </c>
      <c r="K499" s="60" t="n">
        <v>44897</v>
      </c>
      <c r="L499" s="1" t="n">
        <v>-203.05</v>
      </c>
      <c r="N499" s="1" t="n">
        <v>498</v>
      </c>
    </row>
    <row r="500" customFormat="false" ht="15" hidden="false" customHeight="true" outlineLevel="0" collapsed="false">
      <c r="A500" s="60" t="n">
        <v>44898</v>
      </c>
      <c r="B500" s="1" t="n">
        <v>768.56</v>
      </c>
      <c r="K500" s="60" t="n">
        <v>44898</v>
      </c>
      <c r="L500" s="1" t="n">
        <v>-178.19</v>
      </c>
      <c r="N500" s="1" t="n">
        <v>499</v>
      </c>
    </row>
    <row r="501" customFormat="false" ht="15" hidden="false" customHeight="true" outlineLevel="0" collapsed="false">
      <c r="A501" s="60" t="n">
        <v>44899</v>
      </c>
      <c r="B501" s="1" t="n">
        <v>745.35</v>
      </c>
      <c r="K501" s="60" t="n">
        <v>44899</v>
      </c>
      <c r="L501" s="1" t="n">
        <v>-201.4</v>
      </c>
      <c r="N501" s="1" t="n">
        <v>500</v>
      </c>
    </row>
    <row r="502" customFormat="false" ht="15" hidden="false" customHeight="true" outlineLevel="0" collapsed="false">
      <c r="A502" s="60" t="n">
        <v>44900</v>
      </c>
      <c r="B502" s="1" t="n">
        <v>729.06</v>
      </c>
      <c r="K502" s="60" t="n">
        <v>44900</v>
      </c>
      <c r="L502" s="1" t="n">
        <v>-217.69</v>
      </c>
      <c r="N502" s="1" t="n">
        <v>501</v>
      </c>
    </row>
    <row r="503" customFormat="false" ht="15" hidden="false" customHeight="true" outlineLevel="0" collapsed="false">
      <c r="A503" s="60" t="n">
        <v>44901</v>
      </c>
      <c r="B503" s="1" t="n">
        <v>730.62</v>
      </c>
      <c r="K503" s="60" t="n">
        <v>44901</v>
      </c>
      <c r="L503" s="1" t="n">
        <v>-216.13</v>
      </c>
      <c r="N503" s="1" t="n">
        <v>502</v>
      </c>
    </row>
    <row r="504" customFormat="false" ht="15" hidden="false" customHeight="true" outlineLevel="0" collapsed="false">
      <c r="A504" s="60" t="n">
        <v>44902</v>
      </c>
      <c r="B504" s="1" t="n">
        <v>752.42</v>
      </c>
      <c r="K504" s="60" t="n">
        <v>44902</v>
      </c>
      <c r="L504" s="1" t="n">
        <v>-194.33</v>
      </c>
      <c r="N504" s="1" t="n">
        <v>503</v>
      </c>
    </row>
    <row r="505" customFormat="false" ht="15" hidden="false" customHeight="true" outlineLevel="0" collapsed="false">
      <c r="A505" s="60" t="n">
        <v>44903</v>
      </c>
      <c r="B505" s="1" t="n">
        <v>727.79</v>
      </c>
      <c r="K505" s="60" t="n">
        <v>44903</v>
      </c>
      <c r="L505" s="1" t="n">
        <v>-218.96</v>
      </c>
      <c r="N505" s="1" t="n">
        <v>504</v>
      </c>
    </row>
    <row r="506" customFormat="false" ht="15" hidden="false" customHeight="true" outlineLevel="0" collapsed="false">
      <c r="A506" s="60" t="n">
        <v>44904</v>
      </c>
      <c r="B506" s="1" t="n">
        <v>733.09</v>
      </c>
      <c r="K506" s="60" t="n">
        <v>44904</v>
      </c>
      <c r="L506" s="1" t="n">
        <v>-213.66</v>
      </c>
      <c r="N506" s="1" t="n">
        <v>505</v>
      </c>
    </row>
    <row r="507" customFormat="false" ht="15" hidden="false" customHeight="true" outlineLevel="0" collapsed="false">
      <c r="A507" s="60" t="n">
        <v>44905</v>
      </c>
      <c r="B507" s="1" t="n">
        <v>714.81</v>
      </c>
      <c r="K507" s="60" t="n">
        <v>44905</v>
      </c>
      <c r="L507" s="1" t="n">
        <v>-231.94</v>
      </c>
      <c r="N507" s="1" t="n">
        <v>506</v>
      </c>
    </row>
    <row r="508" customFormat="false" ht="15" hidden="false" customHeight="true" outlineLevel="0" collapsed="false">
      <c r="A508" s="60" t="n">
        <v>44906</v>
      </c>
      <c r="B508" s="1" t="n">
        <v>741.21</v>
      </c>
      <c r="K508" s="60" t="n">
        <v>44906</v>
      </c>
      <c r="L508" s="1" t="n">
        <v>-205.54</v>
      </c>
      <c r="N508" s="1" t="n">
        <v>507</v>
      </c>
    </row>
    <row r="509" customFormat="false" ht="15" hidden="false" customHeight="true" outlineLevel="0" collapsed="false">
      <c r="A509" s="60" t="n">
        <v>44907</v>
      </c>
      <c r="B509" s="1" t="n">
        <v>737.48</v>
      </c>
      <c r="K509" s="60" t="n">
        <v>44907</v>
      </c>
      <c r="L509" s="1" t="n">
        <v>-209.27</v>
      </c>
      <c r="N509" s="1" t="n">
        <v>508</v>
      </c>
    </row>
    <row r="510" customFormat="false" ht="15" hidden="false" customHeight="true" outlineLevel="0" collapsed="false">
      <c r="A510" s="60" t="n">
        <v>44908</v>
      </c>
      <c r="B510" s="1" t="n">
        <v>722.45</v>
      </c>
      <c r="K510" s="60" t="n">
        <v>44908</v>
      </c>
      <c r="L510" s="1" t="n">
        <v>-224.3</v>
      </c>
      <c r="N510" s="1" t="n">
        <v>509</v>
      </c>
    </row>
    <row r="511" customFormat="false" ht="15" hidden="false" customHeight="true" outlineLevel="0" collapsed="false">
      <c r="A511" s="60" t="n">
        <v>44909</v>
      </c>
      <c r="B511" s="1" t="n">
        <v>704.37</v>
      </c>
      <c r="K511" s="60" t="n">
        <v>44909</v>
      </c>
      <c r="L511" s="1" t="n">
        <v>-242.38</v>
      </c>
      <c r="N511" s="1" t="n">
        <v>510</v>
      </c>
    </row>
    <row r="512" customFormat="false" ht="15" hidden="false" customHeight="true" outlineLevel="0" collapsed="false">
      <c r="A512" s="60" t="n">
        <v>44910</v>
      </c>
      <c r="B512" s="1" t="n">
        <v>806.85</v>
      </c>
      <c r="K512" s="60" t="n">
        <v>44910</v>
      </c>
      <c r="L512" s="1" t="n">
        <v>-139.9</v>
      </c>
      <c r="N512" s="1" t="n">
        <v>511</v>
      </c>
    </row>
    <row r="513" customFormat="false" ht="15" hidden="false" customHeight="true" outlineLevel="0" collapsed="false">
      <c r="A513" s="60" t="n">
        <v>44911</v>
      </c>
      <c r="B513" s="1" t="n">
        <v>788.5</v>
      </c>
      <c r="K513" s="60" t="n">
        <v>44911</v>
      </c>
      <c r="L513" s="1" t="n">
        <v>-158.25</v>
      </c>
      <c r="N513" s="1" t="n">
        <v>512</v>
      </c>
    </row>
    <row r="514" customFormat="false" ht="15" hidden="false" customHeight="true" outlineLevel="0" collapsed="false">
      <c r="A514" s="60" t="n">
        <v>44912</v>
      </c>
      <c r="B514" s="1" t="n">
        <v>776.63</v>
      </c>
      <c r="K514" s="60" t="n">
        <v>44912</v>
      </c>
      <c r="L514" s="1" t="n">
        <v>-170.12</v>
      </c>
      <c r="N514" s="1" t="n">
        <v>513</v>
      </c>
    </row>
    <row r="515" customFormat="false" ht="15" hidden="false" customHeight="true" outlineLevel="0" collapsed="false">
      <c r="A515" s="60" t="n">
        <v>44913</v>
      </c>
      <c r="B515" s="1" t="n">
        <v>770.19</v>
      </c>
      <c r="K515" s="60" t="n">
        <v>44913</v>
      </c>
      <c r="L515" s="1" t="n">
        <v>-176.56</v>
      </c>
      <c r="N515" s="1" t="n">
        <v>514</v>
      </c>
    </row>
    <row r="516" customFormat="false" ht="15" hidden="false" customHeight="true" outlineLevel="0" collapsed="false">
      <c r="A516" s="60" t="n">
        <v>44914</v>
      </c>
      <c r="B516" s="1" t="n">
        <v>777.56</v>
      </c>
      <c r="K516" s="60" t="n">
        <v>44914</v>
      </c>
      <c r="L516" s="1" t="n">
        <v>-169.19</v>
      </c>
      <c r="N516" s="1" t="n">
        <v>515</v>
      </c>
    </row>
    <row r="517" customFormat="false" ht="15" hidden="false" customHeight="true" outlineLevel="0" collapsed="false">
      <c r="A517" s="60" t="n">
        <v>44915</v>
      </c>
      <c r="B517" s="1" t="n">
        <v>757.96</v>
      </c>
      <c r="K517" s="60" t="n">
        <v>44915</v>
      </c>
      <c r="L517" s="1" t="n">
        <v>-188.79</v>
      </c>
      <c r="N517" s="1" t="n">
        <v>516</v>
      </c>
    </row>
    <row r="518" customFormat="false" ht="15" hidden="false" customHeight="true" outlineLevel="0" collapsed="false">
      <c r="A518" s="60" t="n">
        <v>44916</v>
      </c>
      <c r="B518" s="1" t="n">
        <v>797.81</v>
      </c>
      <c r="K518" s="60" t="n">
        <v>44916</v>
      </c>
      <c r="L518" s="1" t="n">
        <v>-148.94</v>
      </c>
      <c r="N518" s="1" t="n">
        <v>517</v>
      </c>
    </row>
    <row r="519" customFormat="false" ht="15" hidden="false" customHeight="true" outlineLevel="0" collapsed="false">
      <c r="A519" s="60" t="n">
        <v>44917</v>
      </c>
      <c r="B519" s="1" t="n">
        <v>772.32</v>
      </c>
      <c r="K519" s="60" t="n">
        <v>44917</v>
      </c>
      <c r="L519" s="1" t="n">
        <v>-174.43</v>
      </c>
      <c r="N519" s="1" t="n">
        <v>518</v>
      </c>
    </row>
    <row r="520" customFormat="false" ht="15" hidden="false" customHeight="true" outlineLevel="0" collapsed="false">
      <c r="A520" s="60" t="n">
        <v>44918</v>
      </c>
      <c r="B520" s="1" t="n">
        <v>765.82</v>
      </c>
      <c r="K520" s="60" t="n">
        <v>44918</v>
      </c>
      <c r="L520" s="1" t="n">
        <v>-180.93</v>
      </c>
      <c r="N520" s="1" t="n">
        <v>519</v>
      </c>
    </row>
    <row r="521" customFormat="false" ht="15" hidden="false" customHeight="true" outlineLevel="0" collapsed="false">
      <c r="A521" s="60" t="n">
        <v>44919</v>
      </c>
      <c r="B521" s="1" t="n">
        <v>759.51</v>
      </c>
      <c r="K521" s="60" t="n">
        <v>44919</v>
      </c>
      <c r="L521" s="1" t="n">
        <v>-187.24</v>
      </c>
      <c r="N521" s="1" t="n">
        <v>520</v>
      </c>
    </row>
    <row r="522" customFormat="false" ht="15" hidden="false" customHeight="true" outlineLevel="0" collapsed="false">
      <c r="A522" s="60" t="n">
        <v>44921</v>
      </c>
      <c r="B522" s="1" t="n">
        <v>751.56</v>
      </c>
      <c r="K522" s="60" t="n">
        <v>44921</v>
      </c>
      <c r="L522" s="1" t="n">
        <v>-195.19</v>
      </c>
      <c r="N522" s="1" t="n">
        <v>521</v>
      </c>
    </row>
    <row r="523" customFormat="false" ht="15" hidden="false" customHeight="true" outlineLevel="0" collapsed="false">
      <c r="A523" s="60" t="n">
        <v>44922</v>
      </c>
      <c r="B523" s="1" t="n">
        <v>800.85</v>
      </c>
      <c r="K523" s="60" t="n">
        <v>44922</v>
      </c>
      <c r="L523" s="1" t="n">
        <v>-145.9</v>
      </c>
      <c r="N523" s="1" t="n">
        <v>522</v>
      </c>
    </row>
    <row r="524" customFormat="false" ht="15" hidden="false" customHeight="true" outlineLevel="0" collapsed="false">
      <c r="A524" s="60" t="n">
        <v>44923</v>
      </c>
      <c r="B524" s="1" t="n">
        <v>784.48</v>
      </c>
      <c r="K524" s="60" t="n">
        <v>44923</v>
      </c>
      <c r="L524" s="1" t="n">
        <v>-162.27</v>
      </c>
      <c r="N524" s="1" t="n">
        <v>523</v>
      </c>
    </row>
    <row r="525" customFormat="false" ht="15" hidden="false" customHeight="true" outlineLevel="0" collapsed="false">
      <c r="A525" s="60" t="n">
        <v>44924</v>
      </c>
      <c r="B525" s="1" t="n">
        <v>771.27</v>
      </c>
      <c r="K525" s="60" t="n">
        <v>44924</v>
      </c>
      <c r="L525" s="1" t="n">
        <v>-175.48</v>
      </c>
      <c r="N525" s="1" t="n">
        <v>524</v>
      </c>
    </row>
    <row r="526" customFormat="false" ht="15" hidden="false" customHeight="true" outlineLevel="0" collapsed="false">
      <c r="A526" s="60" t="n">
        <v>44925</v>
      </c>
      <c r="B526" s="1" t="n">
        <v>768.67</v>
      </c>
      <c r="K526" s="60" t="n">
        <v>44925</v>
      </c>
      <c r="L526" s="1" t="n">
        <v>-178.08</v>
      </c>
      <c r="N526" s="1" t="n">
        <v>525</v>
      </c>
    </row>
    <row r="527" customFormat="false" ht="15" hidden="false" customHeight="true" outlineLevel="0" collapsed="false">
      <c r="A527" s="60" t="n">
        <v>44926</v>
      </c>
      <c r="B527" s="1" t="n">
        <v>792.82</v>
      </c>
      <c r="K527" s="60" t="n">
        <v>44926</v>
      </c>
      <c r="L527" s="1" t="n">
        <v>-153.93</v>
      </c>
      <c r="N527" s="1" t="n">
        <v>526</v>
      </c>
    </row>
    <row r="528" customFormat="false" ht="15" hidden="false" customHeight="true" outlineLevel="0" collapsed="false">
      <c r="A528" s="60" t="n">
        <v>44927</v>
      </c>
      <c r="B528" s="1" t="n">
        <v>803.92</v>
      </c>
      <c r="K528" s="60" t="n">
        <v>44927</v>
      </c>
      <c r="L528" s="1" t="n">
        <v>-142.83</v>
      </c>
      <c r="N528" s="1" t="n">
        <v>527</v>
      </c>
    </row>
    <row r="529" customFormat="false" ht="15" hidden="false" customHeight="true" outlineLevel="0" collapsed="false">
      <c r="A529" s="60" t="n">
        <v>44928</v>
      </c>
      <c r="B529" s="1" t="n">
        <v>810.96</v>
      </c>
      <c r="K529" s="60" t="n">
        <v>44928</v>
      </c>
      <c r="L529" s="1" t="n">
        <v>-135.79</v>
      </c>
      <c r="N529" s="1" t="n">
        <v>528</v>
      </c>
    </row>
    <row r="530" customFormat="false" ht="15" hidden="false" customHeight="true" outlineLevel="0" collapsed="false">
      <c r="A530" s="60" t="n">
        <v>44929</v>
      </c>
      <c r="B530" s="1" t="n">
        <v>814.3</v>
      </c>
      <c r="K530" s="60" t="n">
        <v>44929</v>
      </c>
      <c r="L530" s="1" t="n">
        <v>-132.45</v>
      </c>
      <c r="N530" s="1" t="n">
        <v>529</v>
      </c>
    </row>
    <row r="531" customFormat="false" ht="15" hidden="false" customHeight="true" outlineLevel="0" collapsed="false">
      <c r="A531" s="60" t="n">
        <v>44930</v>
      </c>
      <c r="B531" s="1" t="n">
        <v>803.84</v>
      </c>
      <c r="K531" s="60" t="n">
        <v>44930</v>
      </c>
      <c r="L531" s="1" t="n">
        <v>-142.91</v>
      </c>
      <c r="N531" s="1" t="n">
        <v>530</v>
      </c>
    </row>
    <row r="532" customFormat="false" ht="15" hidden="false" customHeight="true" outlineLevel="0" collapsed="false">
      <c r="A532" s="60" t="n">
        <v>44931</v>
      </c>
      <c r="B532" s="1" t="n">
        <v>784.91</v>
      </c>
      <c r="K532" s="60" t="n">
        <v>44931</v>
      </c>
      <c r="L532" s="1" t="n">
        <v>-161.84</v>
      </c>
      <c r="N532" s="1" t="n">
        <v>531</v>
      </c>
    </row>
    <row r="533" customFormat="false" ht="15" hidden="false" customHeight="true" outlineLevel="0" collapsed="false">
      <c r="A533" s="60" t="n">
        <v>44932</v>
      </c>
      <c r="B533" s="1" t="n">
        <v>771.5</v>
      </c>
      <c r="K533" s="60" t="n">
        <v>44932</v>
      </c>
      <c r="L533" s="1" t="n">
        <v>-175.25</v>
      </c>
      <c r="N533" s="1" t="n">
        <v>532</v>
      </c>
    </row>
    <row r="534" customFormat="false" ht="15" hidden="false" customHeight="true" outlineLevel="0" collapsed="false">
      <c r="A534" s="60" t="n">
        <v>44933</v>
      </c>
      <c r="B534" s="1" t="n">
        <v>792.66</v>
      </c>
      <c r="K534" s="60" t="n">
        <v>44933</v>
      </c>
      <c r="L534" s="1" t="n">
        <v>-154.09</v>
      </c>
      <c r="N534" s="1" t="n">
        <v>533</v>
      </c>
    </row>
    <row r="535" customFormat="false" ht="15" hidden="false" customHeight="true" outlineLevel="0" collapsed="false">
      <c r="A535" s="60" t="n">
        <v>44934</v>
      </c>
      <c r="B535" s="1" t="n">
        <v>770.67</v>
      </c>
      <c r="K535" s="60" t="n">
        <v>44934</v>
      </c>
      <c r="L535" s="1" t="n">
        <v>-176.08</v>
      </c>
      <c r="N535" s="1" t="n">
        <v>534</v>
      </c>
    </row>
    <row r="536" customFormat="false" ht="15" hidden="false" customHeight="true" outlineLevel="0" collapsed="false">
      <c r="A536" s="60" t="n">
        <v>44935</v>
      </c>
      <c r="B536" s="1" t="n">
        <v>810.41</v>
      </c>
      <c r="K536" s="60" t="n">
        <v>44935</v>
      </c>
      <c r="L536" s="1" t="n">
        <v>-136.34</v>
      </c>
      <c r="N536" s="1" t="n">
        <v>535</v>
      </c>
    </row>
    <row r="537" customFormat="false" ht="15" hidden="false" customHeight="true" outlineLevel="0" collapsed="false">
      <c r="A537" s="60" t="n">
        <v>44936</v>
      </c>
      <c r="B537" s="1" t="n">
        <v>849.33</v>
      </c>
      <c r="K537" s="60" t="n">
        <v>44936</v>
      </c>
      <c r="L537" s="1" t="n">
        <v>-97.42</v>
      </c>
      <c r="N537" s="1" t="n">
        <v>536</v>
      </c>
    </row>
    <row r="538" customFormat="false" ht="15" hidden="false" customHeight="true" outlineLevel="0" collapsed="false">
      <c r="A538" s="60" t="n">
        <v>44937</v>
      </c>
      <c r="B538" s="1" t="n">
        <v>866.81</v>
      </c>
      <c r="K538" s="60" t="n">
        <v>44937</v>
      </c>
      <c r="L538" s="1" t="n">
        <v>-79.94</v>
      </c>
      <c r="N538" s="1" t="n">
        <v>537</v>
      </c>
    </row>
    <row r="539" customFormat="false" ht="15" hidden="false" customHeight="true" outlineLevel="0" collapsed="false">
      <c r="A539" s="60" t="n">
        <v>44938</v>
      </c>
      <c r="B539" s="1" t="n">
        <v>834.82</v>
      </c>
      <c r="K539" s="60" t="n">
        <v>44938</v>
      </c>
      <c r="L539" s="1" t="n">
        <v>-111.93</v>
      </c>
      <c r="N539" s="1" t="n">
        <v>538</v>
      </c>
    </row>
    <row r="540" customFormat="false" ht="15" hidden="false" customHeight="true" outlineLevel="0" collapsed="false">
      <c r="A540" s="60" t="n">
        <v>44939</v>
      </c>
      <c r="B540" s="1" t="n">
        <v>846.47</v>
      </c>
      <c r="K540" s="60" t="n">
        <v>44939</v>
      </c>
      <c r="L540" s="1" t="n">
        <v>-100.28</v>
      </c>
      <c r="N540" s="1" t="n">
        <v>539</v>
      </c>
    </row>
    <row r="541" customFormat="false" ht="15" hidden="false" customHeight="true" outlineLevel="0" collapsed="false">
      <c r="A541" s="60" t="n">
        <v>44940</v>
      </c>
      <c r="B541" s="1" t="n">
        <v>826.59</v>
      </c>
      <c r="K541" s="60" t="n">
        <v>44940</v>
      </c>
      <c r="L541" s="1" t="n">
        <v>-120.16</v>
      </c>
      <c r="N541" s="1" t="n">
        <v>540</v>
      </c>
    </row>
    <row r="542" customFormat="false" ht="15" hidden="false" customHeight="true" outlineLevel="0" collapsed="false">
      <c r="A542" s="60" t="n">
        <v>44941</v>
      </c>
      <c r="B542" s="1" t="n">
        <v>838.12</v>
      </c>
      <c r="K542" s="60" t="n">
        <v>44941</v>
      </c>
      <c r="L542" s="1" t="n">
        <v>-108.63</v>
      </c>
      <c r="N542" s="1" t="n">
        <v>541</v>
      </c>
    </row>
    <row r="543" customFormat="false" ht="15" hidden="false" customHeight="true" outlineLevel="0" collapsed="false">
      <c r="A543" s="60" t="n">
        <v>44942</v>
      </c>
      <c r="B543" s="1" t="n">
        <v>807</v>
      </c>
      <c r="K543" s="60" t="n">
        <v>44942</v>
      </c>
      <c r="L543" s="1" t="n">
        <v>-139.75</v>
      </c>
      <c r="N543" s="1" t="n">
        <v>542</v>
      </c>
    </row>
    <row r="544" customFormat="false" ht="15" hidden="false" customHeight="true" outlineLevel="0" collapsed="false">
      <c r="A544" s="60" t="n">
        <v>44943</v>
      </c>
      <c r="B544" s="1" t="n">
        <v>794.52</v>
      </c>
      <c r="K544" s="60" t="n">
        <v>44943</v>
      </c>
      <c r="L544" s="1" t="n">
        <v>-152.23</v>
      </c>
      <c r="N544" s="1" t="n">
        <v>543</v>
      </c>
    </row>
    <row r="545" customFormat="false" ht="15" hidden="false" customHeight="true" outlineLevel="0" collapsed="false">
      <c r="A545" s="60" t="n">
        <v>44944</v>
      </c>
      <c r="B545" s="1" t="n">
        <v>784.3</v>
      </c>
      <c r="K545" s="60" t="n">
        <v>44944</v>
      </c>
      <c r="L545" s="1" t="n">
        <v>-162.45</v>
      </c>
      <c r="N545" s="1" t="n">
        <v>544</v>
      </c>
    </row>
    <row r="546" customFormat="false" ht="15" hidden="false" customHeight="true" outlineLevel="0" collapsed="false">
      <c r="A546" s="60" t="n">
        <v>44945</v>
      </c>
      <c r="B546" s="1" t="n">
        <v>777.3</v>
      </c>
      <c r="K546" s="60" t="n">
        <v>44945</v>
      </c>
      <c r="L546" s="1" t="n">
        <v>-169.45</v>
      </c>
      <c r="N546" s="1" t="n">
        <v>545</v>
      </c>
    </row>
    <row r="547" customFormat="false" ht="15" hidden="false" customHeight="true" outlineLevel="0" collapsed="false">
      <c r="A547" s="60" t="n">
        <v>44946</v>
      </c>
      <c r="B547" s="1" t="n">
        <v>799.39</v>
      </c>
      <c r="K547" s="60" t="n">
        <v>44946</v>
      </c>
      <c r="L547" s="1" t="n">
        <v>-147.36</v>
      </c>
      <c r="N547" s="1" t="n">
        <v>546</v>
      </c>
    </row>
    <row r="548" customFormat="false" ht="15" hidden="false" customHeight="true" outlineLevel="0" collapsed="false">
      <c r="A548" s="60" t="n">
        <v>44947</v>
      </c>
      <c r="B548" s="1" t="n">
        <v>808.69</v>
      </c>
      <c r="K548" s="60" t="n">
        <v>44947</v>
      </c>
      <c r="L548" s="1" t="n">
        <v>-138.06</v>
      </c>
      <c r="N548" s="1" t="n">
        <v>547</v>
      </c>
    </row>
    <row r="549" customFormat="false" ht="15" hidden="false" customHeight="true" outlineLevel="0" collapsed="false">
      <c r="A549" s="60" t="n">
        <v>44948</v>
      </c>
      <c r="B549" s="1" t="n">
        <v>872.77</v>
      </c>
      <c r="K549" s="60" t="n">
        <v>44948</v>
      </c>
      <c r="L549" s="1" t="n">
        <v>-73.98</v>
      </c>
      <c r="N549" s="1" t="n">
        <v>548</v>
      </c>
    </row>
    <row r="550" customFormat="false" ht="15" hidden="false" customHeight="true" outlineLevel="0" collapsed="false">
      <c r="A550" s="60" t="n">
        <v>44949</v>
      </c>
      <c r="B550" s="1" t="n">
        <v>843.07</v>
      </c>
      <c r="K550" s="60" t="n">
        <v>44949</v>
      </c>
      <c r="L550" s="1" t="n">
        <v>-103.68</v>
      </c>
      <c r="N550" s="1" t="n">
        <v>549</v>
      </c>
    </row>
    <row r="551" customFormat="false" ht="15" hidden="false" customHeight="true" outlineLevel="0" collapsed="false">
      <c r="A551" s="60" t="n">
        <v>44950</v>
      </c>
      <c r="B551" s="1" t="n">
        <v>840.34</v>
      </c>
      <c r="K551" s="60" t="n">
        <v>44950</v>
      </c>
      <c r="L551" s="1" t="n">
        <v>-106.41</v>
      </c>
      <c r="N551" s="1" t="n">
        <v>550</v>
      </c>
    </row>
    <row r="552" customFormat="false" ht="15" hidden="false" customHeight="true" outlineLevel="0" collapsed="false">
      <c r="A552" s="60" t="n">
        <v>44951</v>
      </c>
      <c r="B552" s="1" t="n">
        <v>828.92</v>
      </c>
      <c r="K552" s="60" t="n">
        <v>44951</v>
      </c>
      <c r="L552" s="1" t="n">
        <v>-117.83</v>
      </c>
      <c r="N552" s="1" t="n">
        <v>551</v>
      </c>
    </row>
    <row r="553" customFormat="false" ht="15" hidden="false" customHeight="true" outlineLevel="0" collapsed="false">
      <c r="A553" s="60" t="n">
        <v>44952</v>
      </c>
      <c r="B553" s="1" t="n">
        <v>831.87</v>
      </c>
      <c r="K553" s="60" t="n">
        <v>44952</v>
      </c>
      <c r="L553" s="1" t="n">
        <v>-114.88</v>
      </c>
      <c r="N553" s="1" t="n">
        <v>552</v>
      </c>
    </row>
    <row r="554" customFormat="false" ht="15" hidden="false" customHeight="true" outlineLevel="0" collapsed="false">
      <c r="A554" s="60" t="n">
        <v>44953</v>
      </c>
      <c r="B554" s="1" t="n">
        <v>807.28</v>
      </c>
      <c r="K554" s="60" t="n">
        <v>44953</v>
      </c>
      <c r="L554" s="1" t="n">
        <v>-139.47</v>
      </c>
      <c r="N554" s="1" t="n">
        <v>553</v>
      </c>
    </row>
    <row r="555" customFormat="false" ht="15" hidden="false" customHeight="true" outlineLevel="0" collapsed="false">
      <c r="A555" s="60" t="n">
        <v>44954</v>
      </c>
      <c r="B555" s="1" t="n">
        <v>812.09</v>
      </c>
      <c r="K555" s="60" t="n">
        <v>44954</v>
      </c>
      <c r="L555" s="1" t="n">
        <v>-134.66</v>
      </c>
      <c r="N555" s="1" t="n">
        <v>554</v>
      </c>
    </row>
    <row r="556" customFormat="false" ht="15" hidden="false" customHeight="true" outlineLevel="0" collapsed="false">
      <c r="A556" s="60" t="n">
        <v>44955</v>
      </c>
      <c r="B556" s="1" t="n">
        <v>794.57</v>
      </c>
      <c r="K556" s="60" t="n">
        <v>44955</v>
      </c>
      <c r="L556" s="1" t="n">
        <v>-152.18</v>
      </c>
      <c r="N556" s="1" t="n">
        <v>555</v>
      </c>
    </row>
    <row r="557" customFormat="false" ht="15" hidden="false" customHeight="true" outlineLevel="0" collapsed="false">
      <c r="A557" s="60" t="n">
        <v>44956</v>
      </c>
      <c r="B557" s="1" t="n">
        <v>790.48</v>
      </c>
      <c r="K557" s="60" t="n">
        <v>44956</v>
      </c>
      <c r="L557" s="1" t="n">
        <v>-156.27</v>
      </c>
      <c r="N557" s="1" t="n">
        <v>556</v>
      </c>
    </row>
    <row r="558" customFormat="false" ht="15" hidden="false" customHeight="true" outlineLevel="0" collapsed="false">
      <c r="A558" s="60" t="n">
        <v>44957</v>
      </c>
      <c r="B558" s="1" t="n">
        <v>791.11</v>
      </c>
      <c r="K558" s="60" t="n">
        <v>44957</v>
      </c>
      <c r="L558" s="1" t="n">
        <v>-155.64</v>
      </c>
      <c r="N558" s="1" t="n">
        <v>557</v>
      </c>
    </row>
    <row r="559" customFormat="false" ht="15" hidden="false" customHeight="true" outlineLevel="0" collapsed="false">
      <c r="A559" s="60" t="n">
        <v>44958</v>
      </c>
      <c r="B559" s="1" t="n">
        <v>775.18</v>
      </c>
      <c r="K559" s="60" t="n">
        <v>44958</v>
      </c>
      <c r="L559" s="1" t="n">
        <v>-171.57</v>
      </c>
      <c r="N559" s="1" t="n">
        <v>558</v>
      </c>
    </row>
    <row r="560" customFormat="false" ht="15" hidden="false" customHeight="true" outlineLevel="0" collapsed="false">
      <c r="A560" s="60" t="n">
        <v>44959</v>
      </c>
      <c r="B560" s="1" t="n">
        <v>745.88</v>
      </c>
      <c r="K560" s="60" t="n">
        <v>44959</v>
      </c>
      <c r="L560" s="1" t="n">
        <v>-200.87</v>
      </c>
      <c r="N560" s="1" t="n">
        <v>559</v>
      </c>
    </row>
    <row r="561" customFormat="false" ht="15" hidden="false" customHeight="true" outlineLevel="0" collapsed="false">
      <c r="A561" s="60" t="n">
        <v>44960</v>
      </c>
      <c r="B561" s="1" t="n">
        <v>777.09</v>
      </c>
      <c r="K561" s="60" t="n">
        <v>44960</v>
      </c>
      <c r="L561" s="1" t="n">
        <v>-169.66</v>
      </c>
      <c r="N561" s="1" t="n">
        <v>560</v>
      </c>
    </row>
    <row r="562" customFormat="false" ht="15" hidden="false" customHeight="true" outlineLevel="0" collapsed="false">
      <c r="A562" s="60" t="n">
        <v>44961</v>
      </c>
      <c r="B562" s="1" t="n">
        <v>759.95</v>
      </c>
      <c r="K562" s="60" t="n">
        <v>44961</v>
      </c>
      <c r="L562" s="1" t="n">
        <v>-186.8</v>
      </c>
      <c r="N562" s="1" t="n">
        <v>561</v>
      </c>
    </row>
    <row r="563" customFormat="false" ht="15" hidden="false" customHeight="true" outlineLevel="0" collapsed="false">
      <c r="A563" s="60" t="n">
        <v>44962</v>
      </c>
      <c r="B563" s="1" t="n">
        <v>757.58</v>
      </c>
      <c r="K563" s="60" t="n">
        <v>44962</v>
      </c>
      <c r="L563" s="1" t="n">
        <v>-189.17</v>
      </c>
      <c r="N563" s="1" t="n">
        <v>562</v>
      </c>
    </row>
    <row r="564" customFormat="false" ht="15" hidden="false" customHeight="true" outlineLevel="0" collapsed="false">
      <c r="A564" s="60" t="n">
        <v>44963</v>
      </c>
      <c r="B564" s="1" t="n">
        <v>750.74</v>
      </c>
      <c r="K564" s="60" t="n">
        <v>44963</v>
      </c>
      <c r="L564" s="1" t="n">
        <v>-196.01</v>
      </c>
      <c r="N564" s="1" t="n">
        <v>563</v>
      </c>
    </row>
    <row r="565" customFormat="false" ht="15" hidden="false" customHeight="true" outlineLevel="0" collapsed="false">
      <c r="A565" s="60" t="n">
        <v>44964</v>
      </c>
      <c r="B565" s="1" t="n">
        <v>731.75</v>
      </c>
      <c r="K565" s="60" t="n">
        <v>44964</v>
      </c>
      <c r="L565" s="1" t="n">
        <v>-215</v>
      </c>
      <c r="N565" s="1" t="n">
        <v>564</v>
      </c>
    </row>
    <row r="566" customFormat="false" ht="15" hidden="false" customHeight="true" outlineLevel="0" collapsed="false">
      <c r="A566" s="60" t="n">
        <v>44965</v>
      </c>
      <c r="B566" s="1" t="n">
        <v>715.75</v>
      </c>
      <c r="K566" s="60" t="n">
        <v>44965</v>
      </c>
      <c r="L566" s="1" t="n">
        <v>-231</v>
      </c>
      <c r="N566" s="1" t="n">
        <v>565</v>
      </c>
    </row>
    <row r="567" customFormat="false" ht="15" hidden="false" customHeight="true" outlineLevel="0" collapsed="false">
      <c r="A567" s="60" t="n">
        <v>44966</v>
      </c>
      <c r="B567" s="1" t="n">
        <v>723.67</v>
      </c>
      <c r="K567" s="60" t="n">
        <v>44966</v>
      </c>
      <c r="L567" s="1" t="n">
        <v>-223.08</v>
      </c>
      <c r="N567" s="1" t="n">
        <v>566</v>
      </c>
    </row>
    <row r="568" customFormat="false" ht="15" hidden="false" customHeight="true" outlineLevel="0" collapsed="false">
      <c r="A568" s="60" t="n">
        <v>44967</v>
      </c>
      <c r="B568" s="1" t="n">
        <v>712.52</v>
      </c>
      <c r="K568" s="60" t="n">
        <v>44967</v>
      </c>
      <c r="L568" s="1" t="n">
        <v>-234.23</v>
      </c>
      <c r="N568" s="1" t="n">
        <v>567</v>
      </c>
    </row>
    <row r="569" customFormat="false" ht="15" hidden="false" customHeight="true" outlineLevel="0" collapsed="false">
      <c r="A569" s="60" t="n">
        <v>44968</v>
      </c>
      <c r="B569" s="1" t="n">
        <v>701.01</v>
      </c>
      <c r="K569" s="60" t="n">
        <v>44968</v>
      </c>
      <c r="L569" s="1" t="n">
        <v>-245.74</v>
      </c>
      <c r="N569" s="1" t="n">
        <v>568</v>
      </c>
    </row>
    <row r="570" customFormat="false" ht="15" hidden="false" customHeight="true" outlineLevel="0" collapsed="false">
      <c r="A570" s="60" t="n">
        <v>44969</v>
      </c>
      <c r="B570" s="1" t="n">
        <v>685.3</v>
      </c>
      <c r="K570" s="60" t="n">
        <v>44969</v>
      </c>
      <c r="L570" s="1" t="n">
        <v>-261.45</v>
      </c>
      <c r="N570" s="1" t="n">
        <v>569</v>
      </c>
    </row>
    <row r="571" customFormat="false" ht="15" hidden="false" customHeight="true" outlineLevel="0" collapsed="false">
      <c r="A571" s="60" t="n">
        <v>44970</v>
      </c>
      <c r="B571" s="1" t="n">
        <v>675.3</v>
      </c>
      <c r="K571" s="60" t="n">
        <v>44970</v>
      </c>
      <c r="L571" s="1" t="n">
        <v>-271.45</v>
      </c>
      <c r="N571" s="1" t="n">
        <v>570</v>
      </c>
    </row>
    <row r="572" customFormat="false" ht="15" hidden="false" customHeight="true" outlineLevel="0" collapsed="false">
      <c r="A572" s="60" t="n">
        <v>44971</v>
      </c>
      <c r="B572" s="1" t="n">
        <v>650.96</v>
      </c>
      <c r="K572" s="60" t="n">
        <v>44971</v>
      </c>
      <c r="L572" s="1" t="n">
        <v>-295.79</v>
      </c>
      <c r="N572" s="1" t="n">
        <v>571</v>
      </c>
    </row>
    <row r="573" customFormat="false" ht="15" hidden="false" customHeight="true" outlineLevel="0" collapsed="false">
      <c r="A573" s="60" t="n">
        <v>44972</v>
      </c>
      <c r="B573" s="1" t="n">
        <v>667.97</v>
      </c>
      <c r="K573" s="60" t="n">
        <v>44972</v>
      </c>
      <c r="L573" s="1" t="n">
        <v>-278.78</v>
      </c>
      <c r="N573" s="1" t="n">
        <v>572</v>
      </c>
    </row>
    <row r="574" customFormat="false" ht="15" hidden="false" customHeight="true" outlineLevel="0" collapsed="false">
      <c r="A574" s="60" t="n">
        <v>44973</v>
      </c>
      <c r="B574" s="1" t="n">
        <v>649.51</v>
      </c>
      <c r="K574" s="60" t="n">
        <v>44973</v>
      </c>
      <c r="L574" s="1" t="n">
        <v>-297.24</v>
      </c>
      <c r="N574" s="1" t="n">
        <v>573</v>
      </c>
    </row>
    <row r="575" customFormat="false" ht="15" hidden="false" customHeight="true" outlineLevel="0" collapsed="false">
      <c r="A575" s="60" t="n">
        <v>44974</v>
      </c>
      <c r="B575" s="1" t="n">
        <v>652.92</v>
      </c>
      <c r="K575" s="60" t="n">
        <v>44974</v>
      </c>
      <c r="L575" s="1" t="n">
        <v>-293.83</v>
      </c>
      <c r="N575" s="1" t="n">
        <v>574</v>
      </c>
    </row>
    <row r="576" customFormat="false" ht="15" hidden="false" customHeight="true" outlineLevel="0" collapsed="false">
      <c r="A576" s="60" t="n">
        <v>44981</v>
      </c>
      <c r="B576" s="1" t="n">
        <v>675.36</v>
      </c>
      <c r="K576" s="60" t="n">
        <v>44981</v>
      </c>
      <c r="L576" s="1" t="n">
        <v>-271.39</v>
      </c>
      <c r="N576" s="1" t="n">
        <v>575</v>
      </c>
    </row>
    <row r="577" customFormat="false" ht="15" hidden="false" customHeight="true" outlineLevel="0" collapsed="false">
      <c r="A577" s="60" t="n">
        <v>44982</v>
      </c>
      <c r="B577" s="1" t="n">
        <v>652.27</v>
      </c>
      <c r="K577" s="60" t="n">
        <v>44982</v>
      </c>
      <c r="L577" s="1" t="n">
        <v>-294.48</v>
      </c>
      <c r="N577" s="1" t="n">
        <v>576</v>
      </c>
    </row>
    <row r="578" customFormat="false" ht="15" hidden="false" customHeight="true" outlineLevel="0" collapsed="false">
      <c r="A578" s="60" t="n">
        <v>44983</v>
      </c>
      <c r="B578" s="1" t="n">
        <v>640.14</v>
      </c>
      <c r="K578" s="60" t="n">
        <v>44983</v>
      </c>
      <c r="L578" s="1" t="n">
        <v>-306.61</v>
      </c>
      <c r="N578" s="1" t="n">
        <v>577</v>
      </c>
    </row>
    <row r="579" customFormat="false" ht="15" hidden="false" customHeight="true" outlineLevel="0" collapsed="false">
      <c r="A579" s="60" t="n">
        <v>44984</v>
      </c>
      <c r="B579" s="1" t="n">
        <v>631.71</v>
      </c>
      <c r="K579" s="60" t="n">
        <v>44984</v>
      </c>
      <c r="L579" s="1" t="n">
        <v>-315.04</v>
      </c>
      <c r="N579" s="1" t="n">
        <v>578</v>
      </c>
    </row>
    <row r="580" customFormat="false" ht="15" hidden="false" customHeight="true" outlineLevel="0" collapsed="false">
      <c r="A580" s="60" t="n">
        <v>44985</v>
      </c>
      <c r="B580" s="1" t="n">
        <v>612.37</v>
      </c>
      <c r="K580" s="60" t="n">
        <v>44985</v>
      </c>
      <c r="L580" s="1" t="n">
        <v>-334.38</v>
      </c>
      <c r="N580" s="1" t="n">
        <v>579</v>
      </c>
    </row>
    <row r="581" customFormat="false" ht="15" hidden="false" customHeight="true" outlineLevel="0" collapsed="false">
      <c r="A581" s="60" t="n">
        <v>44986</v>
      </c>
      <c r="B581" s="1" t="n">
        <v>622.76</v>
      </c>
      <c r="K581" s="60" t="n">
        <v>44986</v>
      </c>
      <c r="L581" s="1" t="n">
        <v>-323.99</v>
      </c>
      <c r="N581" s="1" t="n">
        <v>580</v>
      </c>
    </row>
    <row r="582" customFormat="false" ht="15" hidden="false" customHeight="true" outlineLevel="0" collapsed="false">
      <c r="A582" s="60" t="n">
        <v>44987</v>
      </c>
      <c r="B582" s="1" t="n">
        <v>626.34</v>
      </c>
      <c r="K582" s="60" t="n">
        <v>44987</v>
      </c>
      <c r="L582" s="1" t="n">
        <v>-320.41</v>
      </c>
      <c r="N582" s="1" t="n">
        <v>581</v>
      </c>
    </row>
    <row r="583" customFormat="false" ht="15" hidden="false" customHeight="true" outlineLevel="0" collapsed="false">
      <c r="A583" s="60" t="n">
        <v>44988</v>
      </c>
      <c r="B583" s="1" t="n">
        <v>613.73</v>
      </c>
      <c r="K583" s="60" t="n">
        <v>44988</v>
      </c>
      <c r="L583" s="1" t="n">
        <v>-333.02</v>
      </c>
      <c r="N583" s="1" t="n">
        <v>582</v>
      </c>
    </row>
    <row r="584" customFormat="false" ht="15" hidden="false" customHeight="true" outlineLevel="0" collapsed="false">
      <c r="A584" s="60" t="n">
        <v>44989</v>
      </c>
      <c r="B584" s="1" t="n">
        <v>594.47</v>
      </c>
      <c r="K584" s="60" t="n">
        <v>44989</v>
      </c>
      <c r="L584" s="1" t="n">
        <v>-352.28</v>
      </c>
      <c r="N584" s="1" t="n">
        <v>583</v>
      </c>
    </row>
    <row r="585" customFormat="false" ht="15" hidden="false" customHeight="true" outlineLevel="0" collapsed="false">
      <c r="A585" s="60" t="n">
        <v>44990</v>
      </c>
      <c r="B585" s="1" t="n">
        <v>639.83</v>
      </c>
      <c r="K585" s="60" t="n">
        <v>44990</v>
      </c>
      <c r="L585" s="1" t="n">
        <v>-306.92</v>
      </c>
      <c r="N585" s="1" t="n">
        <v>584</v>
      </c>
    </row>
    <row r="586" customFormat="false" ht="15" hidden="false" customHeight="true" outlineLevel="0" collapsed="false">
      <c r="A586" s="60" t="n">
        <v>44991</v>
      </c>
      <c r="B586" s="1" t="n">
        <v>657.77</v>
      </c>
      <c r="K586" s="60" t="n">
        <v>44991</v>
      </c>
      <c r="L586" s="1" t="n">
        <v>-288.98</v>
      </c>
      <c r="N586" s="1" t="n">
        <v>585</v>
      </c>
    </row>
    <row r="587" customFormat="false" ht="15" hidden="false" customHeight="true" outlineLevel="0" collapsed="false">
      <c r="A587" s="60" t="n">
        <v>44992</v>
      </c>
      <c r="B587" s="1" t="n">
        <v>654.41</v>
      </c>
      <c r="K587" s="60" t="n">
        <v>44992</v>
      </c>
      <c r="L587" s="1" t="n">
        <v>-292.34</v>
      </c>
      <c r="N587" s="1" t="n">
        <v>586</v>
      </c>
    </row>
    <row r="588" customFormat="false" ht="15" hidden="false" customHeight="true" outlineLevel="0" collapsed="false">
      <c r="A588" s="60" t="n">
        <v>44993</v>
      </c>
      <c r="B588" s="1" t="n">
        <v>638.31</v>
      </c>
      <c r="K588" s="60" t="n">
        <v>44993</v>
      </c>
      <c r="L588" s="1" t="n">
        <v>-308.44</v>
      </c>
      <c r="N588" s="1" t="n">
        <v>587</v>
      </c>
    </row>
    <row r="589" customFormat="false" ht="15" hidden="false" customHeight="true" outlineLevel="0" collapsed="false">
      <c r="A589" s="60" t="n">
        <v>44994</v>
      </c>
      <c r="B589" s="1" t="n">
        <v>622.67</v>
      </c>
      <c r="K589" s="60" t="n">
        <v>44994</v>
      </c>
      <c r="L589" s="1" t="n">
        <v>-324.08</v>
      </c>
      <c r="N589" s="1" t="n">
        <v>588</v>
      </c>
    </row>
    <row r="590" customFormat="false" ht="15" hidden="false" customHeight="true" outlineLevel="0" collapsed="false">
      <c r="A590" s="60" t="n">
        <v>44995</v>
      </c>
      <c r="B590" s="1" t="n">
        <v>615.81</v>
      </c>
      <c r="K590" s="60" t="n">
        <v>44995</v>
      </c>
      <c r="L590" s="1" t="n">
        <v>-330.94</v>
      </c>
      <c r="N590" s="1" t="n">
        <v>589</v>
      </c>
    </row>
    <row r="591" customFormat="false" ht="15" hidden="false" customHeight="true" outlineLevel="0" collapsed="false">
      <c r="A591" s="60" t="n">
        <v>44996</v>
      </c>
      <c r="B591" s="1" t="n">
        <v>606.86</v>
      </c>
      <c r="K591" s="60" t="n">
        <v>44996</v>
      </c>
      <c r="L591" s="1" t="n">
        <v>-339.89</v>
      </c>
      <c r="N591" s="1" t="n">
        <v>590</v>
      </c>
    </row>
    <row r="592" customFormat="false" ht="15" hidden="false" customHeight="true" outlineLevel="0" collapsed="false">
      <c r="A592" s="60" t="n">
        <v>44997</v>
      </c>
      <c r="B592" s="1" t="n">
        <v>590.78</v>
      </c>
      <c r="K592" s="60" t="n">
        <v>44997</v>
      </c>
      <c r="L592" s="1" t="n">
        <v>-355.97</v>
      </c>
      <c r="N592" s="1" t="n">
        <v>591</v>
      </c>
    </row>
    <row r="593" customFormat="false" ht="15" hidden="false" customHeight="true" outlineLevel="0" collapsed="false">
      <c r="A593" s="60" t="n">
        <v>44998</v>
      </c>
      <c r="B593" s="1" t="n">
        <v>568.76</v>
      </c>
      <c r="K593" s="60" t="n">
        <v>44998</v>
      </c>
      <c r="L593" s="1" t="n">
        <v>-377.99</v>
      </c>
      <c r="N593" s="1" t="n">
        <v>592</v>
      </c>
    </row>
    <row r="594" customFormat="false" ht="15" hidden="false" customHeight="true" outlineLevel="0" collapsed="false">
      <c r="A594" s="60" t="n">
        <v>44999</v>
      </c>
      <c r="B594" s="1" t="n">
        <v>577.91</v>
      </c>
      <c r="K594" s="60" t="n">
        <v>44999</v>
      </c>
      <c r="L594" s="1" t="n">
        <v>-368.84</v>
      </c>
      <c r="N594" s="1" t="n">
        <v>593</v>
      </c>
    </row>
    <row r="595" customFormat="false" ht="15" hidden="false" customHeight="true" outlineLevel="0" collapsed="false">
      <c r="A595" s="60" t="n">
        <v>45000</v>
      </c>
      <c r="B595" s="1" t="n">
        <v>572.74</v>
      </c>
      <c r="K595" s="60" t="n">
        <v>45000</v>
      </c>
      <c r="L595" s="1" t="n">
        <v>-374.01</v>
      </c>
      <c r="N595" s="1" t="n">
        <v>594</v>
      </c>
    </row>
    <row r="596" customFormat="false" ht="15" hidden="false" customHeight="true" outlineLevel="0" collapsed="false">
      <c r="A596" s="60" t="n">
        <v>45001</v>
      </c>
      <c r="B596" s="1" t="n">
        <v>595.8</v>
      </c>
      <c r="K596" s="60" t="n">
        <v>45001</v>
      </c>
      <c r="L596" s="1" t="n">
        <v>-350.95</v>
      </c>
      <c r="N596" s="1" t="n">
        <v>595</v>
      </c>
    </row>
    <row r="597" customFormat="false" ht="15" hidden="false" customHeight="true" outlineLevel="0" collapsed="false">
      <c r="A597" s="60" t="n">
        <v>45002</v>
      </c>
      <c r="B597" s="1" t="n">
        <v>623.5</v>
      </c>
      <c r="K597" s="60" t="n">
        <v>45002</v>
      </c>
      <c r="L597" s="1" t="n">
        <v>-323.25</v>
      </c>
      <c r="N597" s="1" t="n">
        <v>596</v>
      </c>
    </row>
    <row r="598" customFormat="false" ht="15" hidden="false" customHeight="true" outlineLevel="0" collapsed="false">
      <c r="A598" s="60" t="n">
        <v>45003</v>
      </c>
      <c r="B598" s="1" t="n">
        <v>625.06</v>
      </c>
      <c r="K598" s="60" t="n">
        <v>45003</v>
      </c>
      <c r="L598" s="1" t="n">
        <v>-321.69</v>
      </c>
      <c r="N598" s="1" t="n">
        <v>597</v>
      </c>
    </row>
    <row r="599" customFormat="false" ht="15" hidden="false" customHeight="true" outlineLevel="0" collapsed="false">
      <c r="A599" s="60" t="n">
        <v>45004</v>
      </c>
      <c r="B599" s="1" t="n">
        <v>620.14</v>
      </c>
      <c r="K599" s="60" t="n">
        <v>45004</v>
      </c>
      <c r="L599" s="1" t="n">
        <v>-326.61</v>
      </c>
      <c r="N599" s="1" t="n">
        <v>598</v>
      </c>
    </row>
    <row r="600" customFormat="false" ht="15" hidden="false" customHeight="true" outlineLevel="0" collapsed="false">
      <c r="A600" s="60" t="n">
        <v>45005</v>
      </c>
      <c r="B600" s="1" t="n">
        <v>641.82</v>
      </c>
      <c r="K600" s="60" t="n">
        <v>45005</v>
      </c>
      <c r="L600" s="1" t="n">
        <v>-304.93</v>
      </c>
      <c r="N600" s="1" t="n">
        <v>599</v>
      </c>
    </row>
    <row r="601" customFormat="false" ht="15" hidden="false" customHeight="true" outlineLevel="0" collapsed="false">
      <c r="A601" s="60" t="n">
        <v>45006</v>
      </c>
      <c r="B601" s="1" t="n">
        <v>635.38</v>
      </c>
      <c r="K601" s="60" t="n">
        <v>45006</v>
      </c>
      <c r="L601" s="1" t="n">
        <v>-311.37</v>
      </c>
      <c r="N601" s="1" t="n">
        <v>600</v>
      </c>
    </row>
    <row r="602" customFormat="false" ht="15" hidden="false" customHeight="true" outlineLevel="0" collapsed="false">
      <c r="A602" s="60" t="n">
        <v>45007</v>
      </c>
      <c r="B602" s="1" t="n">
        <v>617.06</v>
      </c>
      <c r="K602" s="60" t="n">
        <v>45007</v>
      </c>
      <c r="L602" s="1" t="n">
        <v>-329.69</v>
      </c>
      <c r="N602" s="1" t="n">
        <v>601</v>
      </c>
    </row>
    <row r="603" customFormat="false" ht="15" hidden="false" customHeight="true" outlineLevel="0" collapsed="false">
      <c r="A603" s="60" t="n">
        <v>45008</v>
      </c>
      <c r="B603" s="1" t="n">
        <v>631.4</v>
      </c>
      <c r="K603" s="60" t="n">
        <v>45008</v>
      </c>
      <c r="L603" s="1" t="n">
        <v>-315.35</v>
      </c>
      <c r="N603" s="1" t="n">
        <v>602</v>
      </c>
    </row>
    <row r="604" customFormat="false" ht="15" hidden="false" customHeight="true" outlineLevel="0" collapsed="false">
      <c r="A604" s="60" t="n">
        <v>45009</v>
      </c>
      <c r="B604" s="1" t="n">
        <v>619.79</v>
      </c>
      <c r="K604" s="60" t="n">
        <v>45009</v>
      </c>
      <c r="L604" s="1" t="n">
        <v>-326.96</v>
      </c>
      <c r="N604" s="1" t="n">
        <v>603</v>
      </c>
    </row>
    <row r="605" customFormat="false" ht="15" hidden="false" customHeight="true" outlineLevel="0" collapsed="false">
      <c r="A605" s="60" t="n">
        <v>45010</v>
      </c>
      <c r="B605" s="1" t="n">
        <v>593.59</v>
      </c>
      <c r="K605" s="60" t="n">
        <v>45010</v>
      </c>
      <c r="L605" s="1" t="n">
        <v>-353.16</v>
      </c>
      <c r="N605" s="1" t="n">
        <v>604</v>
      </c>
    </row>
    <row r="606" customFormat="false" ht="15" hidden="false" customHeight="true" outlineLevel="0" collapsed="false">
      <c r="A606" s="60" t="n">
        <v>45011</v>
      </c>
      <c r="B606" s="1" t="n">
        <v>652.62</v>
      </c>
      <c r="K606" s="60" t="n">
        <v>45011</v>
      </c>
      <c r="L606" s="1" t="n">
        <v>-294.13</v>
      </c>
      <c r="N606" s="1" t="n">
        <v>605</v>
      </c>
    </row>
    <row r="607" customFormat="false" ht="15" hidden="false" customHeight="true" outlineLevel="0" collapsed="false">
      <c r="A607" s="60" t="n">
        <v>45012</v>
      </c>
      <c r="B607" s="1" t="n">
        <v>621.12</v>
      </c>
      <c r="K607" s="60" t="n">
        <v>45012</v>
      </c>
      <c r="L607" s="1" t="n">
        <v>-325.63</v>
      </c>
      <c r="N607" s="1" t="n">
        <v>606</v>
      </c>
    </row>
    <row r="608" customFormat="false" ht="15" hidden="false" customHeight="true" outlineLevel="0" collapsed="false">
      <c r="A608" s="60" t="n">
        <v>45013</v>
      </c>
      <c r="B608" s="1" t="n">
        <v>607.04</v>
      </c>
      <c r="K608" s="60" t="n">
        <v>45013</v>
      </c>
      <c r="L608" s="1" t="n">
        <v>-339.71</v>
      </c>
      <c r="N608" s="1" t="n">
        <v>607</v>
      </c>
    </row>
    <row r="609" customFormat="false" ht="15" hidden="false" customHeight="true" outlineLevel="0" collapsed="false">
      <c r="A609" s="60" t="n">
        <v>45014</v>
      </c>
      <c r="B609" s="1" t="n">
        <v>629.96</v>
      </c>
      <c r="K609" s="60" t="n">
        <v>45014</v>
      </c>
      <c r="L609" s="1" t="n">
        <v>-316.79</v>
      </c>
      <c r="N609" s="1" t="n">
        <v>608</v>
      </c>
    </row>
    <row r="610" customFormat="false" ht="15" hidden="false" customHeight="true" outlineLevel="0" collapsed="false">
      <c r="A610" s="60" t="n">
        <v>45015</v>
      </c>
      <c r="B610" s="1" t="n">
        <v>633.8</v>
      </c>
      <c r="K610" s="60" t="n">
        <v>45015</v>
      </c>
      <c r="L610" s="1" t="n">
        <v>-312.95</v>
      </c>
      <c r="N610" s="1" t="n">
        <v>609</v>
      </c>
    </row>
    <row r="611" customFormat="false" ht="15" hidden="false" customHeight="true" outlineLevel="0" collapsed="false">
      <c r="A611" s="60" t="n">
        <v>45016</v>
      </c>
      <c r="B611" s="1" t="n">
        <v>652.42</v>
      </c>
      <c r="K611" s="60" t="n">
        <v>45016</v>
      </c>
      <c r="L611" s="1" t="n">
        <v>-294.33</v>
      </c>
      <c r="N611" s="1" t="n">
        <v>610</v>
      </c>
    </row>
    <row r="612" customFormat="false" ht="15" hidden="false" customHeight="true" outlineLevel="0" collapsed="false">
      <c r="A612" s="60" t="n">
        <v>45017</v>
      </c>
      <c r="B612" s="1" t="n">
        <v>648.07</v>
      </c>
      <c r="K612" s="60" t="n">
        <v>45017</v>
      </c>
      <c r="L612" s="1" t="n">
        <v>-298.68</v>
      </c>
      <c r="N612" s="1" t="n">
        <v>611</v>
      </c>
    </row>
    <row r="613" customFormat="false" ht="15" hidden="false" customHeight="true" outlineLevel="0" collapsed="false">
      <c r="A613" s="60" t="n">
        <v>45018</v>
      </c>
      <c r="B613" s="1" t="n">
        <v>639.57</v>
      </c>
      <c r="K613" s="60" t="n">
        <v>45018</v>
      </c>
      <c r="L613" s="1" t="n">
        <v>-307.18</v>
      </c>
      <c r="N613" s="1" t="n">
        <v>612</v>
      </c>
    </row>
    <row r="614" customFormat="false" ht="15" hidden="false" customHeight="true" outlineLevel="0" collapsed="false">
      <c r="A614" s="60" t="n">
        <v>45019</v>
      </c>
      <c r="B614" s="1" t="n">
        <v>647.46</v>
      </c>
      <c r="K614" s="60" t="n">
        <v>45019</v>
      </c>
      <c r="L614" s="1" t="n">
        <v>-299.29</v>
      </c>
      <c r="N614" s="1" t="n">
        <v>613</v>
      </c>
    </row>
    <row r="615" customFormat="false" ht="15" hidden="false" customHeight="true" outlineLevel="0" collapsed="false">
      <c r="A615" s="60" t="n">
        <v>45021</v>
      </c>
      <c r="B615" s="1" t="n">
        <v>671.4</v>
      </c>
      <c r="K615" s="60" t="n">
        <v>45021</v>
      </c>
      <c r="L615" s="1" t="n">
        <v>-275.35</v>
      </c>
      <c r="N615" s="1" t="n">
        <v>614</v>
      </c>
    </row>
    <row r="616" customFormat="false" ht="15" hidden="false" customHeight="true" outlineLevel="0" collapsed="false">
      <c r="A616" s="60" t="n">
        <v>45022</v>
      </c>
      <c r="B616" s="1" t="n">
        <v>652.4</v>
      </c>
      <c r="K616" s="60" t="n">
        <v>45022</v>
      </c>
      <c r="L616" s="1" t="n">
        <v>-294.35</v>
      </c>
      <c r="N616" s="1" t="n">
        <v>615</v>
      </c>
    </row>
    <row r="617" customFormat="false" ht="15" hidden="false" customHeight="true" outlineLevel="0" collapsed="false">
      <c r="A617" s="60" t="n">
        <v>45023</v>
      </c>
      <c r="B617" s="1" t="n">
        <v>650.3</v>
      </c>
      <c r="K617" s="60" t="n">
        <v>45023</v>
      </c>
      <c r="L617" s="1" t="n">
        <v>-296.45</v>
      </c>
      <c r="N617" s="1" t="n">
        <v>616</v>
      </c>
    </row>
    <row r="618" customFormat="false" ht="15" hidden="false" customHeight="true" outlineLevel="0" collapsed="false">
      <c r="A618" s="60" t="n">
        <v>45024</v>
      </c>
      <c r="B618" s="1" t="n">
        <v>647.3</v>
      </c>
      <c r="K618" s="60" t="n">
        <v>45024</v>
      </c>
      <c r="L618" s="1" t="n">
        <v>-299.45</v>
      </c>
      <c r="N618" s="1" t="n">
        <v>617</v>
      </c>
    </row>
    <row r="619" customFormat="false" ht="15" hidden="false" customHeight="true" outlineLevel="0" collapsed="false">
      <c r="A619" s="60" t="n">
        <v>45025</v>
      </c>
      <c r="B619" s="1" t="n">
        <v>641.3</v>
      </c>
      <c r="K619" s="60" t="n">
        <v>45025</v>
      </c>
      <c r="L619" s="1" t="n">
        <v>-305.45</v>
      </c>
      <c r="N619" s="1" t="n">
        <v>618</v>
      </c>
    </row>
    <row r="620" customFormat="false" ht="15" hidden="false" customHeight="true" outlineLevel="0" collapsed="false">
      <c r="A620" s="60" t="n">
        <v>45026</v>
      </c>
      <c r="B620" s="1" t="n">
        <v>641.65</v>
      </c>
      <c r="K620" s="60" t="n">
        <v>45026</v>
      </c>
      <c r="L620" s="1" t="n">
        <v>-305.1</v>
      </c>
      <c r="N620" s="1" t="n">
        <v>619</v>
      </c>
    </row>
    <row r="621" customFormat="false" ht="15" hidden="false" customHeight="true" outlineLevel="0" collapsed="false">
      <c r="A621" s="60" t="n">
        <v>45028</v>
      </c>
      <c r="B621" s="1" t="n">
        <v>686.69</v>
      </c>
      <c r="K621" s="60" t="n">
        <v>45028</v>
      </c>
      <c r="L621" s="1" t="n">
        <v>-260.06</v>
      </c>
      <c r="N621" s="1" t="n">
        <v>620</v>
      </c>
    </row>
    <row r="622" customFormat="false" ht="15" hidden="false" customHeight="true" outlineLevel="0" collapsed="false">
      <c r="A622" s="60" t="n">
        <v>45031</v>
      </c>
      <c r="B622" s="1" t="n">
        <v>704.18</v>
      </c>
      <c r="K622" s="60" t="n">
        <v>45031</v>
      </c>
      <c r="L622" s="1" t="n">
        <v>-242.57</v>
      </c>
      <c r="N622" s="1" t="n">
        <v>621</v>
      </c>
    </row>
    <row r="623" customFormat="false" ht="15" hidden="false" customHeight="true" outlineLevel="0" collapsed="false">
      <c r="A623" s="60" t="n">
        <v>45032</v>
      </c>
      <c r="B623" s="1" t="n">
        <v>703.23</v>
      </c>
      <c r="K623" s="60" t="n">
        <v>45032</v>
      </c>
      <c r="L623" s="1" t="n">
        <v>-243.52</v>
      </c>
      <c r="N623" s="1" t="n">
        <v>622</v>
      </c>
    </row>
    <row r="624" customFormat="false" ht="15" hidden="false" customHeight="true" outlineLevel="0" collapsed="false">
      <c r="A624" s="60" t="n">
        <v>45033</v>
      </c>
      <c r="B624" s="1" t="n">
        <v>700.23</v>
      </c>
      <c r="K624" s="60" t="n">
        <v>45033</v>
      </c>
      <c r="L624" s="1" t="n">
        <v>-246.52</v>
      </c>
      <c r="N624" s="1" t="n">
        <v>623</v>
      </c>
    </row>
    <row r="625" customFormat="false" ht="15" hidden="false" customHeight="true" outlineLevel="0" collapsed="false">
      <c r="A625" s="60" t="n">
        <v>45034</v>
      </c>
      <c r="B625" s="1" t="n">
        <v>703.73</v>
      </c>
      <c r="K625" s="60" t="n">
        <v>45034</v>
      </c>
      <c r="L625" s="1" t="n">
        <v>-243.02</v>
      </c>
      <c r="N625" s="1" t="n">
        <v>624</v>
      </c>
    </row>
    <row r="626" customFormat="false" ht="15" hidden="false" customHeight="true" outlineLevel="0" collapsed="false">
      <c r="A626" s="60" t="n">
        <v>45035</v>
      </c>
      <c r="B626" s="1" t="n">
        <v>713.33</v>
      </c>
      <c r="K626" s="60" t="n">
        <v>45035</v>
      </c>
      <c r="L626" s="1" t="n">
        <v>-233.42</v>
      </c>
      <c r="N626" s="1" t="n">
        <v>625</v>
      </c>
    </row>
    <row r="627" customFormat="false" ht="15" hidden="false" customHeight="true" outlineLevel="0" collapsed="false">
      <c r="A627" s="60" t="n">
        <v>45036</v>
      </c>
      <c r="B627" s="1" t="n">
        <v>707.43</v>
      </c>
      <c r="K627" s="60" t="n">
        <v>45036</v>
      </c>
      <c r="L627" s="1" t="n">
        <v>-239.32</v>
      </c>
      <c r="N627" s="1" t="n">
        <v>626</v>
      </c>
    </row>
    <row r="628" customFormat="false" ht="15" hidden="false" customHeight="true" outlineLevel="0" collapsed="false">
      <c r="A628" s="60" t="n">
        <v>45037</v>
      </c>
      <c r="B628" s="1" t="n">
        <v>691.43</v>
      </c>
      <c r="K628" s="60" t="n">
        <v>45037</v>
      </c>
      <c r="L628" s="1" t="n">
        <v>-255.32</v>
      </c>
      <c r="N628" s="1" t="n">
        <v>627</v>
      </c>
    </row>
    <row r="629" customFormat="false" ht="15" hidden="false" customHeight="true" outlineLevel="0" collapsed="false">
      <c r="A629" s="60" t="n">
        <v>45038</v>
      </c>
      <c r="B629" s="1" t="n">
        <v>677.53</v>
      </c>
      <c r="K629" s="60" t="n">
        <v>45038</v>
      </c>
      <c r="L629" s="1" t="n">
        <v>-269.22</v>
      </c>
      <c r="N629" s="1" t="n">
        <v>628</v>
      </c>
    </row>
    <row r="630" customFormat="false" ht="15" hidden="false" customHeight="true" outlineLevel="0" collapsed="false">
      <c r="A630" s="60" t="n">
        <v>45039</v>
      </c>
      <c r="B630" s="1" t="n">
        <v>660.03</v>
      </c>
      <c r="K630" s="60" t="n">
        <v>45039</v>
      </c>
      <c r="L630" s="1" t="n">
        <v>-286.72</v>
      </c>
      <c r="N630" s="1" t="n">
        <v>629</v>
      </c>
    </row>
    <row r="631" customFormat="false" ht="15" hidden="false" customHeight="true" outlineLevel="0" collapsed="false">
      <c r="A631" s="60" t="n">
        <v>45040</v>
      </c>
      <c r="B631" s="1" t="n">
        <v>663.12</v>
      </c>
      <c r="K631" s="60" t="n">
        <v>45040</v>
      </c>
      <c r="L631" s="1" t="n">
        <v>-283.63</v>
      </c>
      <c r="N631" s="1" t="n">
        <v>630</v>
      </c>
    </row>
    <row r="632" customFormat="false" ht="15" hidden="false" customHeight="true" outlineLevel="0" collapsed="false">
      <c r="A632" s="60" t="n">
        <v>45041</v>
      </c>
      <c r="B632" s="1" t="n">
        <v>666.74</v>
      </c>
      <c r="K632" s="60" t="n">
        <v>45041</v>
      </c>
      <c r="L632" s="1" t="n">
        <v>-280.01</v>
      </c>
      <c r="N632" s="1" t="n">
        <v>631</v>
      </c>
    </row>
    <row r="633" customFormat="false" ht="15" hidden="false" customHeight="true" outlineLevel="0" collapsed="false">
      <c r="A633" s="60" t="n">
        <v>45042</v>
      </c>
      <c r="B633" s="1" t="n">
        <v>718.65</v>
      </c>
      <c r="K633" s="60" t="n">
        <v>45042</v>
      </c>
      <c r="L633" s="1" t="n">
        <v>-228.1</v>
      </c>
      <c r="N633" s="1" t="n">
        <v>632</v>
      </c>
    </row>
    <row r="634" customFormat="false" ht="15" hidden="false" customHeight="true" outlineLevel="0" collapsed="false">
      <c r="A634" s="60" t="n">
        <v>45043</v>
      </c>
      <c r="B634" s="1" t="n">
        <v>728.66</v>
      </c>
      <c r="K634" s="60" t="n">
        <v>45043</v>
      </c>
      <c r="L634" s="1" t="n">
        <v>-218.09</v>
      </c>
      <c r="N634" s="1" t="n">
        <v>633</v>
      </c>
    </row>
    <row r="635" customFormat="false" ht="15" hidden="false" customHeight="true" outlineLevel="0" collapsed="false">
      <c r="A635" s="60" t="n">
        <v>45044</v>
      </c>
      <c r="B635" s="1" t="n">
        <v>725.81</v>
      </c>
      <c r="K635" s="60" t="n">
        <v>45044</v>
      </c>
      <c r="L635" s="1" t="n">
        <v>-220.94</v>
      </c>
      <c r="N635" s="1" t="n">
        <v>634</v>
      </c>
    </row>
    <row r="636" customFormat="false" ht="15" hidden="false" customHeight="true" outlineLevel="0" collapsed="false">
      <c r="A636" s="60" t="n">
        <v>45045</v>
      </c>
      <c r="B636" s="1" t="n">
        <v>723.68</v>
      </c>
      <c r="K636" s="60" t="n">
        <v>45045</v>
      </c>
      <c r="L636" s="1" t="n">
        <v>-223.07</v>
      </c>
      <c r="N636" s="1" t="n">
        <v>635</v>
      </c>
    </row>
    <row r="637" customFormat="false" ht="15" hidden="false" customHeight="true" outlineLevel="0" collapsed="false">
      <c r="A637" s="60" t="n">
        <v>45046</v>
      </c>
      <c r="B637" s="1" t="n">
        <v>728.73</v>
      </c>
      <c r="K637" s="60" t="n">
        <v>45046</v>
      </c>
      <c r="L637" s="1" t="n">
        <v>-218.02</v>
      </c>
      <c r="N637" s="1" t="n">
        <v>636</v>
      </c>
    </row>
    <row r="638" customFormat="false" ht="15" hidden="false" customHeight="true" outlineLevel="0" collapsed="false">
      <c r="A638" s="60" t="n">
        <v>45047</v>
      </c>
      <c r="B638" s="1" t="n">
        <v>725.92</v>
      </c>
      <c r="K638" s="60" t="n">
        <v>45047</v>
      </c>
      <c r="L638" s="1" t="n">
        <v>-220.83</v>
      </c>
      <c r="N638" s="1" t="n">
        <v>637</v>
      </c>
    </row>
    <row r="639" customFormat="false" ht="15" hidden="false" customHeight="true" outlineLevel="0" collapsed="false">
      <c r="A639" s="60" t="n">
        <v>45048</v>
      </c>
      <c r="B639" s="1" t="n">
        <v>721.24</v>
      </c>
      <c r="K639" s="60" t="n">
        <v>45048</v>
      </c>
      <c r="L639" s="1" t="n">
        <v>-225.51</v>
      </c>
      <c r="N639" s="1" t="n">
        <v>638</v>
      </c>
    </row>
    <row r="640" customFormat="false" ht="15" hidden="false" customHeight="true" outlineLevel="0" collapsed="false">
      <c r="A640" s="60" t="n">
        <v>45049</v>
      </c>
      <c r="B640" s="1" t="n">
        <v>710.74</v>
      </c>
      <c r="K640" s="60" t="n">
        <v>45049</v>
      </c>
      <c r="L640" s="1" t="n">
        <v>-236.01</v>
      </c>
      <c r="N640" s="1" t="n">
        <v>639</v>
      </c>
    </row>
    <row r="641" customFormat="false" ht="15" hidden="false" customHeight="true" outlineLevel="0" collapsed="false">
      <c r="A641" s="60" t="n">
        <v>45050</v>
      </c>
      <c r="B641" s="1" t="n">
        <v>713.82</v>
      </c>
      <c r="K641" s="60" t="n">
        <v>45050</v>
      </c>
      <c r="L641" s="1" t="n">
        <v>-232.93</v>
      </c>
      <c r="N641" s="1" t="n">
        <v>640</v>
      </c>
    </row>
    <row r="642" customFormat="false" ht="15" hidden="false" customHeight="true" outlineLevel="0" collapsed="false">
      <c r="A642" s="60" t="n">
        <v>45051</v>
      </c>
      <c r="B642" s="1" t="n">
        <v>728.82</v>
      </c>
      <c r="K642" s="60" t="n">
        <v>45051</v>
      </c>
      <c r="L642" s="1" t="n">
        <v>-217.93</v>
      </c>
      <c r="N642" s="1" t="n">
        <v>641</v>
      </c>
    </row>
    <row r="643" customFormat="false" ht="15" hidden="false" customHeight="true" outlineLevel="0" collapsed="false">
      <c r="A643" s="60" t="n">
        <v>45052</v>
      </c>
      <c r="B643" s="1" t="n">
        <v>781.66</v>
      </c>
      <c r="K643" s="60" t="n">
        <v>45052</v>
      </c>
      <c r="L643" s="1" t="n">
        <v>-165.09</v>
      </c>
      <c r="N643" s="1" t="n">
        <v>642</v>
      </c>
    </row>
    <row r="644" customFormat="false" ht="15" hidden="false" customHeight="true" outlineLevel="0" collapsed="false">
      <c r="A644" s="60" t="n">
        <v>45053</v>
      </c>
      <c r="B644" s="1" t="n">
        <v>773.87</v>
      </c>
      <c r="K644" s="60" t="n">
        <v>45053</v>
      </c>
      <c r="L644" s="1" t="n">
        <v>-172.88</v>
      </c>
      <c r="N644" s="1" t="n">
        <v>643</v>
      </c>
    </row>
    <row r="645" customFormat="false" ht="15" hidden="false" customHeight="true" outlineLevel="0" collapsed="false">
      <c r="A645" s="60" t="n">
        <v>45054</v>
      </c>
      <c r="B645" s="1" t="n">
        <v>770.66</v>
      </c>
      <c r="K645" s="60" t="n">
        <v>45054</v>
      </c>
      <c r="L645" s="1" t="n">
        <v>-176.09</v>
      </c>
      <c r="N645" s="1" t="n">
        <v>644</v>
      </c>
    </row>
    <row r="646" customFormat="false" ht="15" hidden="false" customHeight="true" outlineLevel="0" collapsed="false">
      <c r="A646" s="60" t="n">
        <v>45055</v>
      </c>
      <c r="B646" s="1" t="n">
        <v>805.73</v>
      </c>
      <c r="K646" s="60" t="n">
        <v>45055</v>
      </c>
      <c r="L646" s="1" t="n">
        <v>-141.02</v>
      </c>
      <c r="N646" s="1" t="n">
        <v>645</v>
      </c>
    </row>
    <row r="647" customFormat="false" ht="15" hidden="false" customHeight="true" outlineLevel="0" collapsed="false">
      <c r="A647" s="60" t="n">
        <v>45056</v>
      </c>
      <c r="B647" s="1" t="n">
        <v>817.03</v>
      </c>
      <c r="K647" s="60" t="n">
        <v>45056</v>
      </c>
      <c r="L647" s="1" t="n">
        <v>-129.72</v>
      </c>
      <c r="N647" s="1" t="n">
        <v>646</v>
      </c>
    </row>
    <row r="648" customFormat="false" ht="15" hidden="false" customHeight="true" outlineLevel="0" collapsed="false">
      <c r="A648" s="60" t="n">
        <v>45057</v>
      </c>
      <c r="B648" s="1" t="n">
        <v>805.81</v>
      </c>
      <c r="K648" s="60" t="n">
        <v>45057</v>
      </c>
      <c r="L648" s="1" t="n">
        <v>-140.94</v>
      </c>
      <c r="N648" s="1" t="n">
        <v>647</v>
      </c>
    </row>
    <row r="649" customFormat="false" ht="15" hidden="false" customHeight="true" outlineLevel="0" collapsed="false">
      <c r="A649" s="60" t="n">
        <v>45058</v>
      </c>
      <c r="B649" s="1" t="n">
        <v>824.56</v>
      </c>
      <c r="K649" s="60" t="n">
        <v>45058</v>
      </c>
      <c r="L649" s="1" t="n">
        <v>-122.19</v>
      </c>
      <c r="N649" s="1" t="n">
        <v>648</v>
      </c>
    </row>
    <row r="650" customFormat="false" ht="15" hidden="false" customHeight="true" outlineLevel="0" collapsed="false">
      <c r="A650" s="60" t="n">
        <v>45059</v>
      </c>
      <c r="B650" s="1" t="n">
        <v>813.66</v>
      </c>
      <c r="K650" s="60" t="n">
        <v>45059</v>
      </c>
      <c r="L650" s="1" t="n">
        <v>-133.09</v>
      </c>
      <c r="N650" s="1" t="n">
        <v>649</v>
      </c>
    </row>
    <row r="651" customFormat="false" ht="15" hidden="false" customHeight="true" outlineLevel="0" collapsed="false">
      <c r="A651" s="60" t="n">
        <v>45061</v>
      </c>
      <c r="B651" s="1" t="n">
        <v>812.15</v>
      </c>
      <c r="K651" s="60" t="n">
        <v>45061</v>
      </c>
      <c r="L651" s="1" t="n">
        <v>-134.6</v>
      </c>
      <c r="N651" s="1" t="n">
        <v>650</v>
      </c>
    </row>
    <row r="652" customFormat="false" ht="15" hidden="false" customHeight="true" outlineLevel="0" collapsed="false">
      <c r="A652" s="60" t="n">
        <v>45063</v>
      </c>
      <c r="B652" s="1" t="n">
        <v>817.2</v>
      </c>
      <c r="K652" s="60" t="n">
        <v>45063</v>
      </c>
      <c r="L652" s="1" t="n">
        <v>-129.55</v>
      </c>
      <c r="N652" s="1" t="n">
        <v>651</v>
      </c>
    </row>
    <row r="653" customFormat="false" ht="15" hidden="false" customHeight="true" outlineLevel="0" collapsed="false">
      <c r="A653" s="60" t="n">
        <v>45064</v>
      </c>
      <c r="B653" s="1" t="n">
        <v>834.13</v>
      </c>
      <c r="K653" s="60" t="n">
        <v>45064</v>
      </c>
      <c r="L653" s="1" t="n">
        <v>-112.62</v>
      </c>
      <c r="N653" s="1" t="n">
        <v>652</v>
      </c>
    </row>
    <row r="654" customFormat="false" ht="15" hidden="false" customHeight="true" outlineLevel="0" collapsed="false">
      <c r="A654" s="60" t="n">
        <v>45065</v>
      </c>
      <c r="B654" s="1" t="n">
        <v>826.93</v>
      </c>
      <c r="K654" s="60" t="n">
        <v>45065</v>
      </c>
      <c r="L654" s="1" t="n">
        <v>-119.82</v>
      </c>
      <c r="N654" s="1" t="n">
        <v>653</v>
      </c>
    </row>
    <row r="655" customFormat="false" ht="15" hidden="false" customHeight="true" outlineLevel="0" collapsed="false">
      <c r="A655" s="60" t="n">
        <v>45066</v>
      </c>
      <c r="B655" s="1" t="n">
        <v>838.48</v>
      </c>
      <c r="K655" s="60" t="n">
        <v>45066</v>
      </c>
      <c r="L655" s="1" t="n">
        <v>-108.27</v>
      </c>
      <c r="N655" s="1" t="n">
        <v>654</v>
      </c>
    </row>
    <row r="656" customFormat="false" ht="15" hidden="false" customHeight="true" outlineLevel="0" collapsed="false">
      <c r="A656" s="60" t="n">
        <v>45067</v>
      </c>
      <c r="B656" s="1" t="n">
        <v>829.48</v>
      </c>
      <c r="K656" s="60" t="n">
        <v>45067</v>
      </c>
      <c r="L656" s="1" t="n">
        <v>-117.27</v>
      </c>
      <c r="N656" s="1" t="n">
        <v>655</v>
      </c>
    </row>
    <row r="657" customFormat="false" ht="15" hidden="false" customHeight="true" outlineLevel="0" collapsed="false">
      <c r="A657" s="60" t="n">
        <v>45068</v>
      </c>
      <c r="B657" s="1" t="n">
        <v>843.03</v>
      </c>
      <c r="K657" s="60" t="n">
        <v>45068</v>
      </c>
      <c r="L657" s="1" t="n">
        <v>-103.72</v>
      </c>
      <c r="N657" s="1" t="n">
        <v>656</v>
      </c>
    </row>
    <row r="658" customFormat="false" ht="15" hidden="false" customHeight="true" outlineLevel="0" collapsed="false">
      <c r="A658" s="60" t="n">
        <v>45069</v>
      </c>
      <c r="B658" s="1" t="n">
        <v>856.68</v>
      </c>
      <c r="K658" s="60" t="n">
        <v>45069</v>
      </c>
      <c r="L658" s="1" t="n">
        <v>-90.07</v>
      </c>
      <c r="N658" s="1" t="n">
        <v>657</v>
      </c>
    </row>
    <row r="659" customFormat="false" ht="15" hidden="false" customHeight="true" outlineLevel="0" collapsed="false">
      <c r="A659" s="60" t="n">
        <v>45070</v>
      </c>
      <c r="B659" s="1" t="n">
        <v>856.57</v>
      </c>
      <c r="K659" s="60" t="n">
        <v>45070</v>
      </c>
      <c r="L659" s="1" t="n">
        <v>-90.18</v>
      </c>
      <c r="N659" s="1" t="n">
        <v>658</v>
      </c>
    </row>
    <row r="660" customFormat="false" ht="15" hidden="false" customHeight="true" outlineLevel="0" collapsed="false">
      <c r="A660" s="60" t="n">
        <v>45072</v>
      </c>
      <c r="B660" s="1" t="n">
        <v>907.45</v>
      </c>
      <c r="K660" s="60" t="n">
        <v>45072</v>
      </c>
      <c r="L660" s="1" t="n">
        <v>-39.3</v>
      </c>
      <c r="N660" s="1" t="n">
        <v>659</v>
      </c>
    </row>
    <row r="661" customFormat="false" ht="15" hidden="false" customHeight="true" outlineLevel="0" collapsed="false">
      <c r="A661" s="60" t="n">
        <v>45074</v>
      </c>
      <c r="B661" s="1" t="n">
        <v>922.94</v>
      </c>
      <c r="K661" s="60" t="n">
        <v>45074</v>
      </c>
      <c r="L661" s="1" t="n">
        <v>-23.81</v>
      </c>
      <c r="N661" s="1" t="n">
        <v>660</v>
      </c>
    </row>
    <row r="662" customFormat="false" ht="15" hidden="false" customHeight="true" outlineLevel="0" collapsed="false">
      <c r="A662" s="60" t="n">
        <v>45076</v>
      </c>
      <c r="B662" s="1" t="n">
        <v>925.59</v>
      </c>
      <c r="K662" s="60" t="n">
        <v>45076</v>
      </c>
      <c r="L662" s="1" t="n">
        <v>-21.16</v>
      </c>
      <c r="N662" s="1" t="n">
        <v>661</v>
      </c>
    </row>
    <row r="663" customFormat="false" ht="15" hidden="false" customHeight="true" outlineLevel="0" collapsed="false">
      <c r="A663" s="60" t="n">
        <v>45079</v>
      </c>
      <c r="B663" s="1" t="n">
        <v>963.19</v>
      </c>
      <c r="K663" s="60" t="n">
        <v>45079</v>
      </c>
      <c r="L663" s="1" t="n">
        <v>0</v>
      </c>
      <c r="N663" s="1" t="n">
        <v>662</v>
      </c>
    </row>
    <row r="664" customFormat="false" ht="15" hidden="false" customHeight="true" outlineLevel="0" collapsed="false">
      <c r="A664" s="60" t="n">
        <v>45082</v>
      </c>
      <c r="B664" s="1" t="n">
        <v>957.68</v>
      </c>
      <c r="K664" s="60" t="n">
        <v>45082</v>
      </c>
      <c r="L664" s="1" t="n">
        <v>-5.51</v>
      </c>
      <c r="N664" s="1" t="n">
        <v>663</v>
      </c>
    </row>
    <row r="665" customFormat="false" ht="15" hidden="false" customHeight="true" outlineLevel="0" collapsed="false">
      <c r="A665" s="60" t="n">
        <v>45085</v>
      </c>
      <c r="B665" s="1" t="n">
        <v>945.68</v>
      </c>
      <c r="K665" s="60" t="n">
        <v>45085</v>
      </c>
      <c r="L665" s="1" t="n">
        <v>-17.51</v>
      </c>
      <c r="N665" s="1" t="n">
        <v>664</v>
      </c>
    </row>
    <row r="666" customFormat="false" ht="15" hidden="false" customHeight="true" outlineLevel="0" collapsed="false">
      <c r="A666" s="60" t="n">
        <v>45086</v>
      </c>
      <c r="B666" s="1" t="n">
        <v>932.68</v>
      </c>
      <c r="K666" s="60" t="n">
        <v>45086</v>
      </c>
      <c r="L666" s="1" t="n">
        <v>-30.51</v>
      </c>
      <c r="N666" s="1" t="n">
        <v>665</v>
      </c>
    </row>
    <row r="667" customFormat="false" ht="15" hidden="false" customHeight="true" outlineLevel="0" collapsed="false">
      <c r="A667" s="60" t="n">
        <v>45090</v>
      </c>
      <c r="B667" s="1" t="n">
        <v>965.41</v>
      </c>
      <c r="K667" s="60" t="n">
        <v>45090</v>
      </c>
      <c r="L667" s="1" t="n">
        <v>0</v>
      </c>
      <c r="N667" s="1" t="n">
        <v>666</v>
      </c>
    </row>
    <row r="668" customFormat="false" ht="15" hidden="false" customHeight="true" outlineLevel="0" collapsed="false">
      <c r="A668" s="60" t="n">
        <v>45224</v>
      </c>
      <c r="B668" s="1" t="n">
        <v>957.91</v>
      </c>
      <c r="K668" s="60" t="n">
        <v>45224</v>
      </c>
      <c r="L668" s="1" t="n">
        <v>-7.5</v>
      </c>
      <c r="N668" s="1" t="n">
        <v>667</v>
      </c>
    </row>
    <row r="669" customFormat="false" ht="15" hidden="false" customHeight="true" outlineLevel="0" collapsed="false">
      <c r="A669" s="60" t="n">
        <v>45225</v>
      </c>
      <c r="B669" s="1" t="n">
        <v>950.36</v>
      </c>
      <c r="K669" s="60" t="n">
        <v>45225</v>
      </c>
      <c r="L669" s="1" t="n">
        <v>-15.05</v>
      </c>
      <c r="N669" s="1" t="n">
        <v>668</v>
      </c>
    </row>
    <row r="670" customFormat="false" ht="15" hidden="false" customHeight="true" outlineLevel="0" collapsed="false">
      <c r="A670" s="60" t="n">
        <v>45226</v>
      </c>
      <c r="B670" s="1" t="n">
        <v>953.1</v>
      </c>
      <c r="K670" s="60" t="n">
        <v>45226</v>
      </c>
      <c r="L670" s="1" t="n">
        <v>-12.31</v>
      </c>
      <c r="N670" s="1" t="n">
        <v>669</v>
      </c>
    </row>
    <row r="671" customFormat="false" ht="15" hidden="false" customHeight="true" outlineLevel="0" collapsed="false">
      <c r="A671" s="60" t="n">
        <v>45227</v>
      </c>
      <c r="B671" s="1" t="n">
        <v>1001.28</v>
      </c>
      <c r="K671" s="60" t="n">
        <v>45227</v>
      </c>
      <c r="L671" s="1" t="n">
        <v>0</v>
      </c>
      <c r="N671" s="1" t="n">
        <v>670</v>
      </c>
    </row>
    <row r="672" customFormat="false" ht="15" hidden="false" customHeight="true" outlineLevel="0" collapsed="false">
      <c r="A672" s="60" t="n">
        <v>45228</v>
      </c>
      <c r="B672" s="1" t="n">
        <v>975.68</v>
      </c>
      <c r="K672" s="60" t="n">
        <v>45228</v>
      </c>
      <c r="L672" s="1" t="n">
        <v>-25.6</v>
      </c>
      <c r="N672" s="1" t="n">
        <v>671</v>
      </c>
    </row>
    <row r="673" customFormat="false" ht="15" hidden="false" customHeight="true" outlineLevel="0" collapsed="false">
      <c r="A673" s="60" t="n">
        <v>45229</v>
      </c>
      <c r="B673" s="1" t="n">
        <v>967.5</v>
      </c>
      <c r="K673" s="60" t="n">
        <v>45229</v>
      </c>
      <c r="L673" s="1" t="n">
        <v>-33.78</v>
      </c>
      <c r="N673" s="1" t="n">
        <v>672</v>
      </c>
    </row>
    <row r="674" customFormat="false" ht="15" hidden="false" customHeight="true" outlineLevel="0" collapsed="false">
      <c r="A674" s="60" t="n">
        <v>45230</v>
      </c>
      <c r="B674" s="1" t="n">
        <v>1003.57</v>
      </c>
      <c r="K674" s="60" t="n">
        <v>45230</v>
      </c>
      <c r="L674" s="1" t="n">
        <v>0</v>
      </c>
      <c r="N674" s="1" t="n">
        <v>673</v>
      </c>
    </row>
    <row r="675" customFormat="false" ht="15" hidden="false" customHeight="true" outlineLevel="0" collapsed="false">
      <c r="A675" s="60" t="n">
        <v>45231</v>
      </c>
      <c r="B675" s="1" t="n">
        <v>1006.97</v>
      </c>
      <c r="K675" s="60" t="n">
        <v>45231</v>
      </c>
      <c r="L675" s="1" t="n">
        <v>0</v>
      </c>
      <c r="N675" s="1" t="n">
        <v>674</v>
      </c>
    </row>
    <row r="676" customFormat="false" ht="15" hidden="false" customHeight="true" outlineLevel="0" collapsed="false">
      <c r="A676" s="60" t="n">
        <v>45232</v>
      </c>
      <c r="B676" s="1" t="n">
        <v>1077.34</v>
      </c>
      <c r="K676" s="60" t="n">
        <v>45232</v>
      </c>
      <c r="L676" s="1" t="n">
        <v>0</v>
      </c>
      <c r="N676" s="1" t="n">
        <v>675</v>
      </c>
    </row>
    <row r="677" customFormat="false" ht="15" hidden="false" customHeight="true" outlineLevel="0" collapsed="false">
      <c r="A677" s="60" t="n">
        <v>45233</v>
      </c>
      <c r="B677" s="1" t="n">
        <v>1093.91</v>
      </c>
      <c r="K677" s="60" t="n">
        <v>45233</v>
      </c>
      <c r="L677" s="1" t="n">
        <v>0</v>
      </c>
      <c r="N677" s="1" t="n">
        <v>676</v>
      </c>
    </row>
    <row r="678" customFormat="false" ht="15" hidden="false" customHeight="true" outlineLevel="0" collapsed="false">
      <c r="A678" s="60" t="n">
        <v>45234</v>
      </c>
      <c r="B678" s="1" t="n">
        <v>1101.2</v>
      </c>
      <c r="K678" s="60" t="n">
        <v>45234</v>
      </c>
      <c r="L678" s="1" t="n">
        <v>0</v>
      </c>
      <c r="N678" s="1" t="n">
        <v>677</v>
      </c>
    </row>
    <row r="679" customFormat="false" ht="15" hidden="false" customHeight="true" outlineLevel="0" collapsed="false">
      <c r="A679" s="60" t="n">
        <v>45235</v>
      </c>
      <c r="B679" s="1" t="n">
        <v>1082.3</v>
      </c>
      <c r="K679" s="60" t="n">
        <v>45235</v>
      </c>
      <c r="L679" s="1" t="n">
        <v>-18.9</v>
      </c>
      <c r="N679" s="1" t="n">
        <v>678</v>
      </c>
    </row>
    <row r="680" customFormat="false" ht="15" hidden="false" customHeight="true" outlineLevel="0" collapsed="false">
      <c r="A680" s="60" t="n">
        <v>45236</v>
      </c>
      <c r="B680" s="1" t="n">
        <v>1066.38</v>
      </c>
      <c r="K680" s="60" t="n">
        <v>45236</v>
      </c>
      <c r="L680" s="1" t="n">
        <v>-34.82</v>
      </c>
      <c r="N680" s="1" t="n">
        <v>679</v>
      </c>
    </row>
    <row r="681" customFormat="false" ht="15" hidden="false" customHeight="true" outlineLevel="0" collapsed="false">
      <c r="A681" s="60" t="n">
        <v>45237</v>
      </c>
      <c r="B681" s="1" t="n">
        <v>1088.98</v>
      </c>
      <c r="K681" s="60" t="n">
        <v>45237</v>
      </c>
      <c r="L681" s="1" t="n">
        <v>-12.22</v>
      </c>
      <c r="N681" s="1" t="n">
        <v>680</v>
      </c>
    </row>
    <row r="682" customFormat="false" ht="15" hidden="false" customHeight="true" outlineLevel="0" collapsed="false">
      <c r="A682" s="60" t="n">
        <v>45239</v>
      </c>
      <c r="B682" s="1" t="n">
        <v>1079.71</v>
      </c>
      <c r="K682" s="60" t="n">
        <v>45239</v>
      </c>
      <c r="L682" s="1" t="n">
        <v>-21.49</v>
      </c>
      <c r="N682" s="1" t="n">
        <v>681</v>
      </c>
    </row>
    <row r="683" customFormat="false" ht="15" hidden="false" customHeight="true" outlineLevel="0" collapsed="false">
      <c r="A683" s="60" t="n">
        <v>45240</v>
      </c>
      <c r="B683" s="1" t="n">
        <v>1065.71</v>
      </c>
      <c r="K683" s="60" t="n">
        <v>45240</v>
      </c>
      <c r="L683" s="1" t="n">
        <v>-35.49</v>
      </c>
      <c r="N683" s="1" t="n">
        <v>682</v>
      </c>
    </row>
    <row r="684" customFormat="false" ht="15" hidden="false" customHeight="true" outlineLevel="0" collapsed="false">
      <c r="A684" s="60" t="n">
        <v>45241</v>
      </c>
      <c r="B684" s="1" t="n">
        <v>1023.36</v>
      </c>
      <c r="K684" s="60" t="n">
        <v>45241</v>
      </c>
      <c r="L684" s="1" t="n">
        <v>-77.84</v>
      </c>
      <c r="N684" s="1" t="n">
        <v>683</v>
      </c>
    </row>
    <row r="685" customFormat="false" ht="15" hidden="false" customHeight="true" outlineLevel="0" collapsed="false">
      <c r="A685" s="60" t="n">
        <v>45242</v>
      </c>
      <c r="B685" s="1" t="n">
        <v>1013.32</v>
      </c>
      <c r="K685" s="60" t="n">
        <v>45242</v>
      </c>
      <c r="L685" s="1" t="n">
        <v>-87.88</v>
      </c>
      <c r="N685" s="1" t="n">
        <v>684</v>
      </c>
    </row>
    <row r="686" customFormat="false" ht="15" hidden="false" customHeight="true" outlineLevel="0" collapsed="false">
      <c r="A686" s="60" t="n">
        <v>45243</v>
      </c>
      <c r="B686" s="1" t="n">
        <v>973.62</v>
      </c>
      <c r="K686" s="60" t="n">
        <v>45243</v>
      </c>
      <c r="L686" s="1" t="n">
        <v>-127.58</v>
      </c>
      <c r="N686" s="1" t="n">
        <v>685</v>
      </c>
    </row>
    <row r="687" customFormat="false" ht="15" hidden="false" customHeight="true" outlineLevel="0" collapsed="false">
      <c r="A687" s="60" t="n">
        <v>45244</v>
      </c>
      <c r="B687" s="1" t="n">
        <v>979.16</v>
      </c>
      <c r="K687" s="60" t="n">
        <v>45244</v>
      </c>
      <c r="L687" s="1" t="n">
        <v>-122.04</v>
      </c>
      <c r="N687" s="1" t="n">
        <v>686</v>
      </c>
    </row>
    <row r="688" customFormat="false" ht="15" hidden="false" customHeight="true" outlineLevel="0" collapsed="false">
      <c r="A688" s="60" t="n">
        <v>45245</v>
      </c>
      <c r="B688" s="1" t="n">
        <v>961.75</v>
      </c>
      <c r="K688" s="60" t="n">
        <v>45245</v>
      </c>
      <c r="L688" s="1" t="n">
        <v>-139.45</v>
      </c>
      <c r="N688" s="1" t="n">
        <v>687</v>
      </c>
    </row>
    <row r="689" customFormat="false" ht="15" hidden="false" customHeight="true" outlineLevel="0" collapsed="false">
      <c r="A689" s="60" t="n">
        <v>45246</v>
      </c>
      <c r="B689" s="1" t="n">
        <v>952.7</v>
      </c>
      <c r="K689" s="60" t="n">
        <v>45246</v>
      </c>
      <c r="L689" s="1" t="n">
        <v>-148.5</v>
      </c>
      <c r="N689" s="1" t="n">
        <v>688</v>
      </c>
    </row>
    <row r="690" customFormat="false" ht="15" hidden="false" customHeight="true" outlineLevel="0" collapsed="false">
      <c r="A690" s="60" t="n">
        <v>45247</v>
      </c>
      <c r="B690" s="1" t="n">
        <v>944.1</v>
      </c>
      <c r="K690" s="60" t="n">
        <v>45247</v>
      </c>
      <c r="L690" s="1" t="n">
        <v>-157.1</v>
      </c>
      <c r="N690" s="1" t="n">
        <v>689</v>
      </c>
    </row>
    <row r="691" customFormat="false" ht="15" hidden="false" customHeight="true" outlineLevel="0" collapsed="false">
      <c r="A691" s="60" t="n">
        <v>45248</v>
      </c>
      <c r="B691" s="1" t="n">
        <v>935.7</v>
      </c>
      <c r="K691" s="60" t="n">
        <v>45248</v>
      </c>
      <c r="L691" s="1" t="n">
        <v>-165.5</v>
      </c>
      <c r="N691" s="1" t="n">
        <v>690</v>
      </c>
    </row>
    <row r="692" customFormat="false" ht="15" hidden="false" customHeight="true" outlineLevel="0" collapsed="false">
      <c r="A692" s="60" t="n">
        <v>45249</v>
      </c>
      <c r="B692" s="1" t="n">
        <v>949.33</v>
      </c>
      <c r="K692" s="60" t="n">
        <v>45249</v>
      </c>
      <c r="L692" s="1" t="n">
        <v>-151.87</v>
      </c>
      <c r="N692" s="1" t="n">
        <v>691</v>
      </c>
    </row>
    <row r="693" customFormat="false" ht="15" hidden="false" customHeight="true" outlineLevel="0" collapsed="false">
      <c r="A693" s="60" t="n">
        <v>45250</v>
      </c>
      <c r="B693" s="1" t="n">
        <v>950.02</v>
      </c>
      <c r="K693" s="60" t="n">
        <v>45250</v>
      </c>
      <c r="L693" s="1" t="n">
        <v>-151.18</v>
      </c>
      <c r="N693" s="1" t="n">
        <v>692</v>
      </c>
    </row>
    <row r="694" customFormat="false" ht="15" hidden="false" customHeight="true" outlineLevel="0" collapsed="false">
      <c r="A694" s="60" t="n">
        <v>45251</v>
      </c>
      <c r="B694" s="1" t="n">
        <v>950.21</v>
      </c>
      <c r="K694" s="60" t="n">
        <v>45251</v>
      </c>
      <c r="L694" s="1" t="n">
        <v>-150.99</v>
      </c>
      <c r="N694" s="1" t="n">
        <v>693</v>
      </c>
    </row>
    <row r="695" customFormat="false" ht="15" hidden="false" customHeight="true" outlineLevel="0" collapsed="false">
      <c r="A695" s="60" t="n">
        <v>45252</v>
      </c>
      <c r="B695" s="1" t="n">
        <v>933.37</v>
      </c>
      <c r="K695" s="60" t="n">
        <v>45252</v>
      </c>
      <c r="L695" s="1" t="n">
        <v>-167.83</v>
      </c>
      <c r="N695" s="1" t="n">
        <v>694</v>
      </c>
    </row>
    <row r="696" customFormat="false" ht="15" hidden="false" customHeight="true" outlineLevel="0" collapsed="false">
      <c r="A696" s="60" t="n">
        <v>45253</v>
      </c>
      <c r="B696" s="1" t="n">
        <v>931</v>
      </c>
      <c r="K696" s="60" t="n">
        <v>45253</v>
      </c>
      <c r="L696" s="1" t="n">
        <v>-170.2</v>
      </c>
      <c r="N696" s="1" t="n">
        <v>695</v>
      </c>
    </row>
    <row r="697" customFormat="false" ht="15" hidden="false" customHeight="true" outlineLevel="0" collapsed="false">
      <c r="A697" s="60" t="n">
        <v>45255</v>
      </c>
      <c r="B697" s="1" t="n">
        <v>917.2</v>
      </c>
      <c r="K697" s="60" t="n">
        <v>45255</v>
      </c>
      <c r="L697" s="1" t="n">
        <v>-184</v>
      </c>
      <c r="N697" s="1" t="n">
        <v>696</v>
      </c>
    </row>
    <row r="698" customFormat="false" ht="15" hidden="false" customHeight="true" outlineLevel="0" collapsed="false">
      <c r="A698" s="60" t="n">
        <v>45256</v>
      </c>
      <c r="B698" s="1" t="n">
        <v>898.01</v>
      </c>
      <c r="K698" s="60" t="n">
        <v>45256</v>
      </c>
      <c r="L698" s="1" t="n">
        <v>-203.19</v>
      </c>
      <c r="N698" s="1" t="n">
        <v>697</v>
      </c>
    </row>
    <row r="699" customFormat="false" ht="15" hidden="false" customHeight="true" outlineLevel="0" collapsed="false">
      <c r="A699" s="60" t="n">
        <v>45257</v>
      </c>
      <c r="B699" s="1" t="n">
        <v>886.59</v>
      </c>
      <c r="K699" s="60" t="n">
        <v>45257</v>
      </c>
      <c r="L699" s="1" t="n">
        <v>-214.61</v>
      </c>
      <c r="N699" s="1" t="n">
        <v>698</v>
      </c>
    </row>
    <row r="700" customFormat="false" ht="15" hidden="false" customHeight="true" outlineLevel="0" collapsed="false">
      <c r="A700" s="60" t="n">
        <v>45258</v>
      </c>
      <c r="B700" s="1" t="n">
        <v>887.32</v>
      </c>
      <c r="K700" s="60" t="n">
        <v>45258</v>
      </c>
      <c r="L700" s="1" t="n">
        <v>-213.88</v>
      </c>
      <c r="N700" s="1" t="n">
        <v>699</v>
      </c>
    </row>
    <row r="701" customFormat="false" ht="15" hidden="false" customHeight="true" outlineLevel="0" collapsed="false">
      <c r="A701" s="60" t="n">
        <v>45259</v>
      </c>
      <c r="B701" s="1" t="n">
        <v>876.7</v>
      </c>
      <c r="K701" s="60" t="n">
        <v>45259</v>
      </c>
      <c r="L701" s="1" t="n">
        <v>-224.5</v>
      </c>
      <c r="N701" s="1" t="n">
        <v>700</v>
      </c>
    </row>
    <row r="702" customFormat="false" ht="15" hidden="false" customHeight="true" outlineLevel="0" collapsed="false">
      <c r="A702" s="60" t="n">
        <v>45260</v>
      </c>
      <c r="B702" s="1" t="n">
        <v>858.02</v>
      </c>
      <c r="K702" s="60" t="n">
        <v>45260</v>
      </c>
      <c r="L702" s="1" t="n">
        <v>-243.18</v>
      </c>
      <c r="N702" s="1" t="n">
        <v>701</v>
      </c>
    </row>
    <row r="703" customFormat="false" ht="15" hidden="false" customHeight="true" outlineLevel="0" collapsed="false">
      <c r="A703" s="60" t="n">
        <v>45261</v>
      </c>
      <c r="B703" s="1" t="n">
        <v>842.12</v>
      </c>
      <c r="K703" s="60" t="n">
        <v>45261</v>
      </c>
      <c r="L703" s="1" t="n">
        <v>-259.08</v>
      </c>
      <c r="N703" s="1" t="n">
        <v>702</v>
      </c>
    </row>
    <row r="704" customFormat="false" ht="15" hidden="false" customHeight="true" outlineLevel="0" collapsed="false">
      <c r="A704" s="60" t="n">
        <v>45262</v>
      </c>
      <c r="B704" s="1" t="n">
        <v>831.34</v>
      </c>
      <c r="K704" s="60" t="n">
        <v>45262</v>
      </c>
      <c r="L704" s="1" t="n">
        <v>-269.86</v>
      </c>
      <c r="N704" s="1" t="n">
        <v>703</v>
      </c>
    </row>
    <row r="705" customFormat="false" ht="15" hidden="false" customHeight="true" outlineLevel="0" collapsed="false">
      <c r="A705" s="60" t="n">
        <v>45263</v>
      </c>
      <c r="B705" s="1" t="n">
        <v>876.72</v>
      </c>
      <c r="K705" s="60" t="n">
        <v>45263</v>
      </c>
      <c r="L705" s="1" t="n">
        <v>-224.48</v>
      </c>
      <c r="N705" s="1" t="n">
        <v>704</v>
      </c>
    </row>
    <row r="706" customFormat="false" ht="15" hidden="false" customHeight="true" outlineLevel="0" collapsed="false">
      <c r="A706" s="60" t="n">
        <v>45265</v>
      </c>
      <c r="B706" s="1" t="n">
        <v>876.65</v>
      </c>
      <c r="K706" s="60" t="n">
        <v>45265</v>
      </c>
      <c r="L706" s="1" t="n">
        <v>-224.55</v>
      </c>
      <c r="N706" s="1" t="n">
        <v>705</v>
      </c>
    </row>
    <row r="707" customFormat="false" ht="15" hidden="false" customHeight="true" outlineLevel="0" collapsed="false">
      <c r="A707" s="60" t="n">
        <v>45266</v>
      </c>
      <c r="B707" s="1" t="n">
        <v>873.65</v>
      </c>
      <c r="K707" s="60" t="n">
        <v>45266</v>
      </c>
      <c r="L707" s="1" t="n">
        <v>-227.55</v>
      </c>
      <c r="N707" s="1" t="n">
        <v>706</v>
      </c>
    </row>
    <row r="708" customFormat="false" ht="15" hidden="false" customHeight="true" outlineLevel="0" collapsed="false">
      <c r="A708" s="60" t="n">
        <v>45267</v>
      </c>
      <c r="B708" s="1" t="n">
        <v>915.28</v>
      </c>
      <c r="K708" s="60" t="n">
        <v>45267</v>
      </c>
      <c r="L708" s="1" t="n">
        <v>-185.92</v>
      </c>
      <c r="N708" s="1" t="n">
        <v>707</v>
      </c>
    </row>
    <row r="709" customFormat="false" ht="15" hidden="false" customHeight="true" outlineLevel="0" collapsed="false">
      <c r="A709" s="60" t="n">
        <v>45268</v>
      </c>
      <c r="B709" s="1" t="n">
        <v>904.36</v>
      </c>
      <c r="K709" s="60" t="n">
        <v>45268</v>
      </c>
      <c r="L709" s="1" t="n">
        <v>-196.84</v>
      </c>
      <c r="N709" s="1" t="n">
        <v>708</v>
      </c>
    </row>
    <row r="710" customFormat="false" ht="15" hidden="false" customHeight="true" outlineLevel="0" collapsed="false">
      <c r="A710" s="60" t="n">
        <v>45269</v>
      </c>
      <c r="B710" s="1" t="n">
        <v>887.76</v>
      </c>
      <c r="K710" s="60" t="n">
        <v>45269</v>
      </c>
      <c r="L710" s="1" t="n">
        <v>-213.44</v>
      </c>
      <c r="N710" s="1" t="n">
        <v>709</v>
      </c>
    </row>
    <row r="711" customFormat="false" ht="15" hidden="false" customHeight="true" outlineLevel="0" collapsed="false">
      <c r="A711" s="60" t="n">
        <v>45270</v>
      </c>
      <c r="B711" s="1" t="n">
        <v>875.26</v>
      </c>
      <c r="K711" s="60" t="n">
        <v>45270</v>
      </c>
      <c r="L711" s="1" t="n">
        <v>-225.94</v>
      </c>
      <c r="N711" s="1" t="n">
        <v>710</v>
      </c>
    </row>
    <row r="712" customFormat="false" ht="15" hidden="false" customHeight="true" outlineLevel="0" collapsed="false">
      <c r="A712" s="60" t="n">
        <v>45272</v>
      </c>
      <c r="B712" s="1" t="n">
        <v>880.32</v>
      </c>
      <c r="K712" s="60" t="n">
        <v>45272</v>
      </c>
      <c r="L712" s="1" t="n">
        <v>-220.88</v>
      </c>
      <c r="N712" s="1" t="n">
        <v>711</v>
      </c>
    </row>
    <row r="713" customFormat="false" ht="15" hidden="false" customHeight="true" outlineLevel="0" collapsed="false">
      <c r="A713" s="60" t="n">
        <v>45273</v>
      </c>
      <c r="B713" s="1" t="n">
        <v>878.42</v>
      </c>
      <c r="K713" s="60" t="n">
        <v>45273</v>
      </c>
      <c r="L713" s="1" t="n">
        <v>-222.78</v>
      </c>
      <c r="N713" s="1" t="n">
        <v>712</v>
      </c>
    </row>
    <row r="714" customFormat="false" ht="15" hidden="false" customHeight="true" outlineLevel="0" collapsed="false">
      <c r="A714" s="60" t="n">
        <v>45274</v>
      </c>
      <c r="B714" s="1" t="n">
        <v>841.82</v>
      </c>
      <c r="K714" s="60" t="n">
        <v>45274</v>
      </c>
      <c r="L714" s="1" t="n">
        <v>-259.38</v>
      </c>
      <c r="N714" s="1" t="n">
        <v>713</v>
      </c>
    </row>
    <row r="715" customFormat="false" ht="15" hidden="false" customHeight="true" outlineLevel="0" collapsed="false">
      <c r="A715" s="60" t="n">
        <v>45275</v>
      </c>
      <c r="B715" s="1" t="n">
        <v>825.16</v>
      </c>
      <c r="K715" s="60" t="n">
        <v>45275</v>
      </c>
      <c r="L715" s="1" t="n">
        <v>-276.04</v>
      </c>
      <c r="N715" s="1" t="n">
        <v>714</v>
      </c>
    </row>
    <row r="716" customFormat="false" ht="15" hidden="false" customHeight="true" outlineLevel="0" collapsed="false">
      <c r="A716" s="60" t="n">
        <v>45276</v>
      </c>
      <c r="B716" s="1" t="n">
        <v>790.38</v>
      </c>
      <c r="K716" s="60" t="n">
        <v>45276</v>
      </c>
      <c r="L716" s="1" t="n">
        <v>-310.82</v>
      </c>
      <c r="N716" s="1" t="n">
        <v>715</v>
      </c>
    </row>
    <row r="717" customFormat="false" ht="15" hidden="false" customHeight="true" outlineLevel="0" collapsed="false">
      <c r="A717" s="60" t="n">
        <v>45277</v>
      </c>
      <c r="B717" s="1" t="n">
        <v>802.18</v>
      </c>
      <c r="K717" s="60" t="n">
        <v>45277</v>
      </c>
      <c r="L717" s="1" t="n">
        <v>-299.02</v>
      </c>
      <c r="N717" s="1" t="n">
        <v>716</v>
      </c>
    </row>
    <row r="718" customFormat="false" ht="15" hidden="false" customHeight="true" outlineLevel="0" collapsed="false">
      <c r="A718" s="60" t="n">
        <v>45278</v>
      </c>
      <c r="B718" s="1" t="n">
        <v>786.07</v>
      </c>
      <c r="K718" s="60" t="n">
        <v>45278</v>
      </c>
      <c r="L718" s="1" t="n">
        <v>-315.13</v>
      </c>
      <c r="N718" s="1" t="n">
        <v>717</v>
      </c>
    </row>
    <row r="719" customFormat="false" ht="15" hidden="false" customHeight="true" outlineLevel="0" collapsed="false">
      <c r="A719" s="60" t="n">
        <v>45279</v>
      </c>
      <c r="B719" s="1" t="n">
        <v>793.97</v>
      </c>
      <c r="K719" s="60" t="n">
        <v>45279</v>
      </c>
      <c r="L719" s="1" t="n">
        <v>-307.23</v>
      </c>
      <c r="N719" s="1" t="n">
        <v>718</v>
      </c>
    </row>
    <row r="720" customFormat="false" ht="15" hidden="false" customHeight="true" outlineLevel="0" collapsed="false">
      <c r="A720" s="60" t="n">
        <v>45280</v>
      </c>
      <c r="B720" s="1" t="n">
        <v>827.78</v>
      </c>
      <c r="K720" s="60" t="n">
        <v>45280</v>
      </c>
      <c r="L720" s="1" t="n">
        <v>-273.42</v>
      </c>
      <c r="N720" s="1" t="n">
        <v>719</v>
      </c>
    </row>
    <row r="721" customFormat="false" ht="15" hidden="false" customHeight="true" outlineLevel="0" collapsed="false">
      <c r="A721" s="60" t="n">
        <v>45281</v>
      </c>
      <c r="B721" s="1" t="n">
        <v>880.53</v>
      </c>
      <c r="K721" s="60" t="n">
        <v>45281</v>
      </c>
      <c r="L721" s="1" t="n">
        <v>-220.67</v>
      </c>
      <c r="N721" s="1" t="n">
        <v>720</v>
      </c>
    </row>
    <row r="722" customFormat="false" ht="15" hidden="false" customHeight="true" outlineLevel="0" collapsed="false">
      <c r="A722" s="60" t="n">
        <v>45282</v>
      </c>
      <c r="B722" s="1" t="n">
        <v>849.83</v>
      </c>
      <c r="K722" s="60" t="n">
        <v>45282</v>
      </c>
      <c r="L722" s="1" t="n">
        <v>-251.37</v>
      </c>
      <c r="N722" s="1" t="n">
        <v>721</v>
      </c>
    </row>
    <row r="723" customFormat="false" ht="15" hidden="false" customHeight="true" outlineLevel="0" collapsed="false">
      <c r="A723" s="60" t="n">
        <v>45283</v>
      </c>
      <c r="B723" s="1" t="n">
        <v>850</v>
      </c>
      <c r="K723" s="60" t="n">
        <v>45283</v>
      </c>
      <c r="L723" s="1" t="n">
        <v>-251.2</v>
      </c>
      <c r="N723" s="1" t="n">
        <v>722</v>
      </c>
    </row>
    <row r="724" customFormat="false" ht="15" hidden="false" customHeight="true" outlineLevel="0" collapsed="false">
      <c r="A724" s="60" t="n">
        <v>45284</v>
      </c>
      <c r="B724" s="1" t="n">
        <v>1007.9</v>
      </c>
      <c r="K724" s="60" t="n">
        <v>45284</v>
      </c>
      <c r="L724" s="1" t="n">
        <v>-93.3</v>
      </c>
      <c r="N724" s="1" t="n">
        <v>723</v>
      </c>
    </row>
    <row r="725" customFormat="false" ht="15" hidden="false" customHeight="true" outlineLevel="0" collapsed="false">
      <c r="A725" s="60" t="n">
        <v>45286</v>
      </c>
      <c r="B725" s="1" t="n">
        <v>1112.38</v>
      </c>
      <c r="K725" s="60" t="n">
        <v>45286</v>
      </c>
      <c r="L725" s="1" t="n">
        <v>0</v>
      </c>
      <c r="N725" s="1" t="n">
        <v>724</v>
      </c>
    </row>
    <row r="726" customFormat="false" ht="15" hidden="false" customHeight="true" outlineLevel="0" collapsed="false">
      <c r="A726" s="60" t="n">
        <v>45287</v>
      </c>
      <c r="B726" s="1" t="n">
        <v>1131.71</v>
      </c>
      <c r="K726" s="60" t="n">
        <v>45287</v>
      </c>
      <c r="L726" s="1" t="n">
        <v>0</v>
      </c>
      <c r="N726" s="1" t="n">
        <v>725</v>
      </c>
    </row>
    <row r="727" customFormat="false" ht="15" hidden="false" customHeight="true" outlineLevel="0" collapsed="false">
      <c r="A727" s="60" t="n">
        <v>45288</v>
      </c>
      <c r="B727" s="1" t="n">
        <v>1172.01</v>
      </c>
      <c r="K727" s="60" t="n">
        <v>45288</v>
      </c>
      <c r="L727" s="1" t="n">
        <v>0</v>
      </c>
      <c r="N727" s="1" t="n">
        <v>726</v>
      </c>
    </row>
    <row r="728" customFormat="false" ht="15" hidden="false" customHeight="true" outlineLevel="0" collapsed="false">
      <c r="A728" s="60" t="n">
        <v>45289</v>
      </c>
      <c r="B728" s="1" t="n">
        <v>1297.01</v>
      </c>
      <c r="K728" s="60" t="n">
        <v>45289</v>
      </c>
      <c r="L728" s="1" t="n">
        <v>0</v>
      </c>
      <c r="N728" s="1" t="n">
        <v>727</v>
      </c>
    </row>
    <row r="729" customFormat="false" ht="15" hidden="false" customHeight="true" outlineLevel="0" collapsed="false">
      <c r="A729" s="60" t="n">
        <v>45290</v>
      </c>
      <c r="B729" s="1" t="n">
        <v>1399.41</v>
      </c>
      <c r="K729" s="60" t="n">
        <v>45290</v>
      </c>
      <c r="L729" s="1" t="n">
        <v>0</v>
      </c>
      <c r="N729" s="1" t="n">
        <v>728</v>
      </c>
    </row>
    <row r="730" customFormat="false" ht="15" hidden="false" customHeight="true" outlineLevel="0" collapsed="false">
      <c r="A730" s="60" t="n">
        <v>45291</v>
      </c>
      <c r="B730" s="1" t="n">
        <v>1373.41</v>
      </c>
      <c r="K730" s="60" t="n">
        <v>45291</v>
      </c>
      <c r="L730" s="1" t="n">
        <v>-26</v>
      </c>
      <c r="N730" s="1" t="n">
        <v>729</v>
      </c>
    </row>
    <row r="731" customFormat="false" ht="15" hidden="false" customHeight="true" outlineLevel="0" collapsed="false">
      <c r="A731" s="60" t="n">
        <v>45292</v>
      </c>
      <c r="B731" s="1" t="n">
        <v>1382.09</v>
      </c>
      <c r="K731" s="60" t="n">
        <v>45292</v>
      </c>
      <c r="L731" s="1" t="n">
        <v>-17.32</v>
      </c>
      <c r="N731" s="1" t="n">
        <v>730</v>
      </c>
    </row>
    <row r="732" customFormat="false" ht="15" hidden="false" customHeight="true" outlineLevel="0" collapsed="false">
      <c r="A732" s="60" t="n">
        <v>45293</v>
      </c>
      <c r="B732" s="1" t="n">
        <v>1392.38</v>
      </c>
      <c r="K732" s="60" t="n">
        <v>45293</v>
      </c>
      <c r="L732" s="1" t="n">
        <v>-7.03</v>
      </c>
      <c r="N732" s="1" t="n">
        <v>731</v>
      </c>
    </row>
    <row r="733" customFormat="false" ht="15" hidden="false" customHeight="true" outlineLevel="0" collapsed="false">
      <c r="A733" s="60" t="n">
        <v>45294</v>
      </c>
      <c r="B733" s="1" t="n">
        <v>1368.92</v>
      </c>
      <c r="K733" s="60" t="n">
        <v>45294</v>
      </c>
      <c r="L733" s="1" t="n">
        <v>-30.49</v>
      </c>
      <c r="N733" s="1" t="n">
        <v>732</v>
      </c>
    </row>
    <row r="734" customFormat="false" ht="15" hidden="false" customHeight="true" outlineLevel="0" collapsed="false">
      <c r="A734" s="60" t="n">
        <v>45295</v>
      </c>
      <c r="B734" s="1" t="n">
        <v>1398.8</v>
      </c>
      <c r="K734" s="60" t="n">
        <v>45295</v>
      </c>
      <c r="L734" s="1" t="n">
        <v>-0.61</v>
      </c>
      <c r="N734" s="1" t="n">
        <v>733</v>
      </c>
    </row>
    <row r="735" customFormat="false" ht="15" hidden="false" customHeight="true" outlineLevel="0" collapsed="false">
      <c r="A735" s="60" t="n">
        <v>45296</v>
      </c>
      <c r="B735" s="1" t="n">
        <v>1402.86</v>
      </c>
      <c r="K735" s="60" t="n">
        <v>45296</v>
      </c>
      <c r="L735" s="1" t="n">
        <v>0</v>
      </c>
      <c r="N735" s="1" t="n">
        <v>734</v>
      </c>
    </row>
    <row r="736" customFormat="false" ht="15" hidden="false" customHeight="true" outlineLevel="0" collapsed="false">
      <c r="A736" s="60" t="n">
        <v>45297</v>
      </c>
      <c r="B736" s="1" t="n">
        <v>1396.36</v>
      </c>
      <c r="K736" s="60" t="n">
        <v>45297</v>
      </c>
      <c r="L736" s="1" t="n">
        <v>-6.5</v>
      </c>
      <c r="N736" s="1" t="n">
        <v>735</v>
      </c>
    </row>
    <row r="737" customFormat="false" ht="15" hidden="false" customHeight="true" outlineLevel="0" collapsed="false">
      <c r="A737" s="60" t="n">
        <v>45298</v>
      </c>
      <c r="B737" s="1" t="n">
        <v>1392.04</v>
      </c>
      <c r="K737" s="60" t="n">
        <v>45298</v>
      </c>
      <c r="L737" s="1" t="n">
        <v>-10.82</v>
      </c>
      <c r="N737" s="1" t="n">
        <v>736</v>
      </c>
    </row>
    <row r="738" customFormat="false" ht="15" hidden="false" customHeight="true" outlineLevel="0" collapsed="false">
      <c r="A738" s="60" t="n">
        <v>45299</v>
      </c>
      <c r="B738" s="1" t="n">
        <v>1371.74</v>
      </c>
      <c r="K738" s="60" t="n">
        <v>45299</v>
      </c>
      <c r="L738" s="1" t="n">
        <v>-31.12</v>
      </c>
      <c r="N738" s="1" t="n">
        <v>737</v>
      </c>
    </row>
    <row r="739" customFormat="false" ht="15" hidden="false" customHeight="true" outlineLevel="0" collapsed="false">
      <c r="A739" s="60" t="n">
        <v>45300</v>
      </c>
      <c r="B739" s="1" t="n">
        <v>1359.46</v>
      </c>
      <c r="K739" s="60" t="n">
        <v>45300</v>
      </c>
      <c r="L739" s="1" t="n">
        <v>-43.4</v>
      </c>
      <c r="N739" s="1" t="n">
        <v>738</v>
      </c>
    </row>
    <row r="740" customFormat="false" ht="15" hidden="false" customHeight="true" outlineLevel="0" collapsed="false">
      <c r="A740" s="60" t="n">
        <v>45301</v>
      </c>
      <c r="B740" s="1" t="n">
        <v>1352.2</v>
      </c>
      <c r="K740" s="60" t="n">
        <v>45301</v>
      </c>
      <c r="L740" s="1" t="n">
        <v>-50.66</v>
      </c>
      <c r="N740" s="1" t="n">
        <v>739</v>
      </c>
    </row>
    <row r="741" customFormat="false" ht="15" hidden="false" customHeight="true" outlineLevel="0" collapsed="false">
      <c r="A741" s="60" t="n">
        <v>45302</v>
      </c>
      <c r="B741" s="1" t="n">
        <v>1415.84</v>
      </c>
      <c r="K741" s="60" t="n">
        <v>45302</v>
      </c>
      <c r="L741" s="1" t="n">
        <v>0</v>
      </c>
      <c r="N741" s="1" t="n">
        <v>740</v>
      </c>
    </row>
    <row r="742" customFormat="false" ht="15" hidden="false" customHeight="true" outlineLevel="0" collapsed="false">
      <c r="A742" s="60" t="n">
        <v>45303</v>
      </c>
      <c r="B742" s="1" t="n">
        <v>1409.46</v>
      </c>
      <c r="K742" s="60" t="n">
        <v>45303</v>
      </c>
      <c r="L742" s="1" t="n">
        <v>-6.38</v>
      </c>
      <c r="N742" s="1" t="n">
        <v>741</v>
      </c>
    </row>
    <row r="743" customFormat="false" ht="15" hidden="false" customHeight="true" outlineLevel="0" collapsed="false">
      <c r="A743" s="60" t="n">
        <v>45304</v>
      </c>
      <c r="B743" s="1" t="n">
        <v>1442.16</v>
      </c>
      <c r="K743" s="60" t="n">
        <v>45304</v>
      </c>
      <c r="L743" s="1" t="n">
        <v>0</v>
      </c>
      <c r="N743" s="1" t="n">
        <v>742</v>
      </c>
    </row>
    <row r="744" customFormat="false" ht="15" hidden="false" customHeight="true" outlineLevel="0" collapsed="false">
      <c r="A744" s="60" t="n">
        <v>45305</v>
      </c>
      <c r="B744" s="1" t="n">
        <v>1463.14</v>
      </c>
      <c r="K744" s="60" t="n">
        <v>45305</v>
      </c>
      <c r="L744" s="1" t="n">
        <v>0</v>
      </c>
      <c r="N744" s="1" t="n">
        <v>743</v>
      </c>
    </row>
    <row r="745" customFormat="false" ht="15" hidden="false" customHeight="true" outlineLevel="0" collapsed="false">
      <c r="A745" s="60" t="n">
        <v>45306</v>
      </c>
      <c r="B745" s="1" t="n">
        <v>1470.29</v>
      </c>
      <c r="K745" s="60" t="n">
        <v>45306</v>
      </c>
      <c r="L745" s="1" t="n">
        <v>0</v>
      </c>
      <c r="N745" s="1" t="n">
        <v>744</v>
      </c>
    </row>
    <row r="746" customFormat="false" ht="15" hidden="false" customHeight="true" outlineLevel="0" collapsed="false">
      <c r="A746" s="60" t="n">
        <v>45307</v>
      </c>
      <c r="B746" s="1" t="n">
        <v>1453.04</v>
      </c>
      <c r="K746" s="60" t="n">
        <v>45307</v>
      </c>
      <c r="L746" s="1" t="n">
        <v>-17.25</v>
      </c>
      <c r="N746" s="1" t="n">
        <v>745</v>
      </c>
    </row>
    <row r="747" customFormat="false" ht="15" hidden="false" customHeight="true" outlineLevel="0" collapsed="false">
      <c r="A747" s="60" t="n">
        <v>45308</v>
      </c>
      <c r="B747" s="1" t="n">
        <v>1444.82</v>
      </c>
      <c r="K747" s="60" t="n">
        <v>45308</v>
      </c>
      <c r="L747" s="1" t="n">
        <v>-25.47</v>
      </c>
      <c r="N747" s="1" t="n">
        <v>746</v>
      </c>
    </row>
    <row r="748" customFormat="false" ht="15" hidden="false" customHeight="true" outlineLevel="0" collapsed="false">
      <c r="A748" s="60" t="n">
        <v>45309</v>
      </c>
      <c r="B748" s="1" t="n">
        <v>1508.66</v>
      </c>
      <c r="K748" s="60" t="n">
        <v>45309</v>
      </c>
      <c r="L748" s="1" t="n">
        <v>0</v>
      </c>
      <c r="N748" s="1" t="n">
        <v>747</v>
      </c>
    </row>
    <row r="749" customFormat="false" ht="15" hidden="false" customHeight="true" outlineLevel="0" collapsed="false">
      <c r="A749" s="60" t="n">
        <v>45310</v>
      </c>
      <c r="B749" s="1" t="n">
        <v>1498.15</v>
      </c>
      <c r="K749" s="60" t="n">
        <v>45310</v>
      </c>
      <c r="L749" s="1" t="n">
        <v>-10.51</v>
      </c>
      <c r="N749" s="1" t="n">
        <v>748</v>
      </c>
    </row>
    <row r="750" customFormat="false" ht="15" hidden="false" customHeight="true" outlineLevel="0" collapsed="false">
      <c r="A750" s="60" t="n">
        <v>45311</v>
      </c>
      <c r="B750" s="1" t="n">
        <v>1477.3</v>
      </c>
      <c r="K750" s="60" t="n">
        <v>45311</v>
      </c>
      <c r="L750" s="1" t="n">
        <v>-31.36</v>
      </c>
      <c r="N750" s="1" t="n">
        <v>749</v>
      </c>
    </row>
    <row r="751" customFormat="false" ht="15" hidden="false" customHeight="true" outlineLevel="0" collapsed="false">
      <c r="A751" s="60" t="n">
        <v>45312</v>
      </c>
      <c r="B751" s="1" t="n">
        <v>1484.57</v>
      </c>
      <c r="K751" s="60" t="n">
        <v>45312</v>
      </c>
      <c r="L751" s="1" t="n">
        <v>-24.09</v>
      </c>
      <c r="N751" s="1" t="n">
        <v>750</v>
      </c>
    </row>
    <row r="752" customFormat="false" ht="15" hidden="false" customHeight="true" outlineLevel="0" collapsed="false">
      <c r="A752" s="60" t="n">
        <v>45313</v>
      </c>
      <c r="B752" s="1" t="n">
        <v>1473.4</v>
      </c>
      <c r="K752" s="60" t="n">
        <v>45313</v>
      </c>
      <c r="L752" s="1" t="n">
        <v>-35.26</v>
      </c>
      <c r="N752" s="1" t="n">
        <v>751</v>
      </c>
    </row>
    <row r="753" customFormat="false" ht="15" hidden="false" customHeight="true" outlineLevel="0" collapsed="false">
      <c r="A753" s="60" t="n">
        <v>45314</v>
      </c>
      <c r="B753" s="1" t="n">
        <v>1459.33</v>
      </c>
      <c r="K753" s="60" t="n">
        <v>45314</v>
      </c>
      <c r="L753" s="1" t="n">
        <v>-49.33</v>
      </c>
      <c r="N753" s="1" t="n">
        <v>752</v>
      </c>
    </row>
    <row r="754" customFormat="false" ht="15" hidden="false" customHeight="true" outlineLevel="0" collapsed="false">
      <c r="A754" s="60" t="n">
        <v>45315</v>
      </c>
      <c r="B754" s="1" t="n">
        <v>1444.83</v>
      </c>
      <c r="K754" s="60" t="n">
        <v>45315</v>
      </c>
      <c r="L754" s="1" t="n">
        <v>-63.83</v>
      </c>
      <c r="N754" s="1" t="n">
        <v>753</v>
      </c>
    </row>
    <row r="755" customFormat="false" ht="15" hidden="false" customHeight="true" outlineLevel="0" collapsed="false">
      <c r="A755" s="60" t="n">
        <v>45316</v>
      </c>
      <c r="B755" s="1" t="n">
        <v>1487.76</v>
      </c>
      <c r="K755" s="60" t="n">
        <v>45316</v>
      </c>
      <c r="L755" s="1" t="n">
        <v>-20.9</v>
      </c>
      <c r="N755" s="1" t="n">
        <v>754</v>
      </c>
    </row>
    <row r="756" customFormat="false" ht="15" hidden="false" customHeight="true" outlineLevel="0" collapsed="false">
      <c r="A756" s="60" t="n">
        <v>45317</v>
      </c>
      <c r="B756" s="1" t="n">
        <v>1530.6</v>
      </c>
      <c r="K756" s="60" t="n">
        <v>45317</v>
      </c>
      <c r="L756" s="1" t="n">
        <v>0</v>
      </c>
      <c r="N756" s="1" t="n">
        <v>755</v>
      </c>
    </row>
    <row r="757" customFormat="false" ht="15" hidden="false" customHeight="true" outlineLevel="0" collapsed="false">
      <c r="A757" s="60" t="n">
        <v>45318</v>
      </c>
      <c r="B757" s="1" t="n">
        <v>1513.82</v>
      </c>
      <c r="K757" s="60" t="n">
        <v>45318</v>
      </c>
      <c r="L757" s="1" t="n">
        <v>-16.78</v>
      </c>
      <c r="N757" s="1" t="n">
        <v>756</v>
      </c>
    </row>
    <row r="758" customFormat="false" ht="15" hidden="false" customHeight="true" outlineLevel="0" collapsed="false">
      <c r="A758" s="60" t="n">
        <v>45319</v>
      </c>
      <c r="B758" s="1" t="n">
        <v>1545.38</v>
      </c>
      <c r="K758" s="60" t="n">
        <v>45319</v>
      </c>
      <c r="L758" s="1" t="n">
        <v>0</v>
      </c>
      <c r="N758" s="1" t="n">
        <v>757</v>
      </c>
    </row>
    <row r="759" customFormat="false" ht="15" hidden="false" customHeight="true" outlineLevel="0" collapsed="false">
      <c r="A759" s="60" t="n">
        <v>45320</v>
      </c>
      <c r="B759" s="1" t="n">
        <v>1566.52</v>
      </c>
      <c r="K759" s="60" t="n">
        <v>45320</v>
      </c>
      <c r="L759" s="1" t="n">
        <v>0</v>
      </c>
      <c r="N759" s="1" t="n">
        <v>758</v>
      </c>
    </row>
    <row r="760" customFormat="false" ht="15" hidden="false" customHeight="true" outlineLevel="0" collapsed="false">
      <c r="A760" s="60" t="n">
        <v>45321</v>
      </c>
      <c r="B760" s="1" t="n">
        <v>1540.81</v>
      </c>
      <c r="K760" s="60" t="n">
        <v>45321</v>
      </c>
      <c r="L760" s="1" t="n">
        <v>-25.71</v>
      </c>
      <c r="N760" s="1" t="n">
        <v>759</v>
      </c>
    </row>
    <row r="761" customFormat="false" ht="15" hidden="false" customHeight="true" outlineLevel="0" collapsed="false">
      <c r="A761" s="60" t="n">
        <v>45322</v>
      </c>
      <c r="B761" s="1" t="n">
        <v>1549.15</v>
      </c>
      <c r="K761" s="60" t="n">
        <v>45322</v>
      </c>
      <c r="L761" s="1" t="n">
        <v>-17.37</v>
      </c>
      <c r="N761" s="1" t="n">
        <v>760</v>
      </c>
    </row>
    <row r="762" customFormat="false" ht="15" hidden="false" customHeight="true" outlineLevel="0" collapsed="false">
      <c r="A762" s="60" t="n">
        <v>45323</v>
      </c>
      <c r="B762" s="1" t="n">
        <v>1521.95</v>
      </c>
      <c r="K762" s="60" t="n">
        <v>45323</v>
      </c>
      <c r="L762" s="1" t="n">
        <v>-44.57</v>
      </c>
      <c r="N762" s="1" t="n">
        <v>761</v>
      </c>
    </row>
    <row r="763" customFormat="false" ht="15" hidden="false" customHeight="true" outlineLevel="0" collapsed="false">
      <c r="A763" s="60" t="n">
        <v>45324</v>
      </c>
      <c r="B763" s="1" t="n">
        <v>1581.33</v>
      </c>
      <c r="K763" s="60" t="n">
        <v>45324</v>
      </c>
      <c r="L763" s="1" t="n">
        <v>0</v>
      </c>
      <c r="N763" s="1" t="n">
        <v>762</v>
      </c>
    </row>
    <row r="764" customFormat="false" ht="15" hidden="false" customHeight="true" outlineLevel="0" collapsed="false">
      <c r="A764" s="60" t="n">
        <v>45325</v>
      </c>
      <c r="B764" s="1" t="n">
        <v>1640.73</v>
      </c>
      <c r="K764" s="60" t="n">
        <v>45325</v>
      </c>
      <c r="L764" s="1" t="n">
        <v>0</v>
      </c>
      <c r="N764" s="1" t="n">
        <v>763</v>
      </c>
    </row>
    <row r="765" customFormat="false" ht="15" hidden="false" customHeight="true" outlineLevel="0" collapsed="false">
      <c r="A765" s="60" t="n">
        <v>45326</v>
      </c>
      <c r="B765" s="1" t="n">
        <v>1630.98</v>
      </c>
      <c r="K765" s="60" t="n">
        <v>45326</v>
      </c>
      <c r="L765" s="1" t="n">
        <v>-9.75</v>
      </c>
      <c r="N765" s="1" t="n">
        <v>764</v>
      </c>
    </row>
    <row r="766" customFormat="false" ht="15" hidden="false" customHeight="true" outlineLevel="0" collapsed="false">
      <c r="A766" s="60" t="n">
        <v>45327</v>
      </c>
      <c r="B766" s="1" t="n">
        <v>1618.46</v>
      </c>
      <c r="K766" s="60" t="n">
        <v>45327</v>
      </c>
      <c r="L766" s="1" t="n">
        <v>-22.27</v>
      </c>
      <c r="N766" s="1" t="n">
        <v>765</v>
      </c>
    </row>
    <row r="767" customFormat="false" ht="15" hidden="false" customHeight="true" outlineLevel="0" collapsed="false">
      <c r="A767" s="60" t="n">
        <v>45328</v>
      </c>
      <c r="B767" s="1" t="n">
        <v>1608.28</v>
      </c>
      <c r="K767" s="60" t="n">
        <v>45328</v>
      </c>
      <c r="L767" s="1" t="n">
        <v>-32.45</v>
      </c>
      <c r="N767" s="1" t="n">
        <v>766</v>
      </c>
    </row>
    <row r="768" customFormat="false" ht="15" hidden="false" customHeight="true" outlineLevel="0" collapsed="false">
      <c r="A768" s="60" t="n">
        <v>45329</v>
      </c>
      <c r="B768" s="1" t="n">
        <v>1594.48</v>
      </c>
      <c r="K768" s="60" t="n">
        <v>45329</v>
      </c>
      <c r="L768" s="1" t="n">
        <v>-46.25</v>
      </c>
      <c r="N768" s="1" t="n">
        <v>767</v>
      </c>
    </row>
    <row r="769" customFormat="false" ht="15" hidden="false" customHeight="true" outlineLevel="0" collapsed="false">
      <c r="A769" s="60" t="n">
        <v>45330</v>
      </c>
      <c r="B769" s="1" t="n">
        <v>1586.48</v>
      </c>
      <c r="K769" s="60" t="n">
        <v>45330</v>
      </c>
      <c r="L769" s="1" t="n">
        <v>-54.25</v>
      </c>
      <c r="N769" s="1" t="n">
        <v>768</v>
      </c>
    </row>
    <row r="770" customFormat="false" ht="15" hidden="false" customHeight="true" outlineLevel="0" collapsed="false">
      <c r="A770" s="60" t="n">
        <v>45331</v>
      </c>
      <c r="B770" s="1" t="n">
        <v>1578.51</v>
      </c>
      <c r="K770" s="60" t="n">
        <v>45331</v>
      </c>
      <c r="L770" s="1" t="n">
        <v>-62.22</v>
      </c>
      <c r="N770" s="1" t="n">
        <v>769</v>
      </c>
    </row>
    <row r="771" customFormat="false" ht="15" hidden="false" customHeight="true" outlineLevel="0" collapsed="false">
      <c r="A771" s="60" t="n">
        <v>45332</v>
      </c>
      <c r="B771" s="1" t="n">
        <v>1649.2</v>
      </c>
      <c r="K771" s="60" t="n">
        <v>45332</v>
      </c>
      <c r="L771" s="1" t="n">
        <v>0</v>
      </c>
      <c r="N771" s="1" t="n">
        <v>770</v>
      </c>
    </row>
    <row r="772" customFormat="false" ht="15" hidden="false" customHeight="true" outlineLevel="0" collapsed="false">
      <c r="A772" s="60" t="n">
        <v>45333</v>
      </c>
      <c r="B772" s="1" t="n">
        <v>1643.65</v>
      </c>
      <c r="K772" s="60" t="n">
        <v>45333</v>
      </c>
      <c r="L772" s="1" t="n">
        <v>-5.55</v>
      </c>
      <c r="N772" s="1" t="n">
        <v>771</v>
      </c>
    </row>
    <row r="773" customFormat="false" ht="15" hidden="false" customHeight="true" outlineLevel="0" collapsed="false">
      <c r="A773" s="60" t="n">
        <v>45334</v>
      </c>
      <c r="B773" s="1" t="n">
        <v>1652.05</v>
      </c>
      <c r="K773" s="60" t="n">
        <v>45334</v>
      </c>
      <c r="L773" s="1" t="n">
        <v>0</v>
      </c>
      <c r="N773" s="1" t="n">
        <v>772</v>
      </c>
    </row>
    <row r="774" customFormat="false" ht="15" hidden="false" customHeight="true" outlineLevel="0" collapsed="false">
      <c r="A774" s="60" t="n">
        <v>45335</v>
      </c>
      <c r="B774" s="1" t="n">
        <v>1629.17</v>
      </c>
      <c r="K774" s="60" t="n">
        <v>45335</v>
      </c>
      <c r="L774" s="1" t="n">
        <v>-22.88</v>
      </c>
      <c r="N774" s="1" t="n">
        <v>773</v>
      </c>
    </row>
    <row r="775" customFormat="false" ht="15" hidden="false" customHeight="true" outlineLevel="0" collapsed="false">
      <c r="A775" s="60" t="n">
        <v>45336</v>
      </c>
      <c r="B775" s="1" t="n">
        <v>1599.01</v>
      </c>
      <c r="K775" s="60" t="n">
        <v>45336</v>
      </c>
      <c r="L775" s="1" t="n">
        <v>-53.04</v>
      </c>
      <c r="N775" s="1" t="n">
        <v>774</v>
      </c>
    </row>
    <row r="776" customFormat="false" ht="15" hidden="false" customHeight="true" outlineLevel="0" collapsed="false">
      <c r="A776" s="60" t="n">
        <v>45337</v>
      </c>
      <c r="B776" s="1" t="n">
        <v>1622.26</v>
      </c>
      <c r="K776" s="60" t="n">
        <v>45337</v>
      </c>
      <c r="L776" s="1" t="n">
        <v>-29.79</v>
      </c>
      <c r="N776" s="1" t="n">
        <v>775</v>
      </c>
    </row>
    <row r="777" customFormat="false" ht="15" hidden="false" customHeight="true" outlineLevel="0" collapsed="false">
      <c r="A777" s="60" t="n">
        <v>45338</v>
      </c>
      <c r="B777" s="1" t="n">
        <v>1603.86</v>
      </c>
      <c r="K777" s="60" t="n">
        <v>45338</v>
      </c>
      <c r="L777" s="1" t="n">
        <v>-48.19</v>
      </c>
      <c r="N777" s="1" t="n">
        <v>776</v>
      </c>
    </row>
    <row r="778" customFormat="false" ht="15" hidden="false" customHeight="true" outlineLevel="0" collapsed="false">
      <c r="A778" s="60" t="n">
        <v>45345</v>
      </c>
      <c r="B778" s="1" t="n">
        <v>1615.7</v>
      </c>
      <c r="K778" s="60" t="n">
        <v>45345</v>
      </c>
      <c r="L778" s="1" t="n">
        <v>-36.35</v>
      </c>
      <c r="N778" s="1" t="n">
        <v>777</v>
      </c>
    </row>
    <row r="779" customFormat="false" ht="15" hidden="false" customHeight="true" outlineLevel="0" collapsed="false">
      <c r="A779" s="60" t="n">
        <v>45346</v>
      </c>
      <c r="B779" s="1" t="n">
        <v>1607.88</v>
      </c>
      <c r="K779" s="60" t="n">
        <v>45346</v>
      </c>
      <c r="L779" s="1" t="n">
        <v>-44.17</v>
      </c>
      <c r="N779" s="1" t="n">
        <v>778</v>
      </c>
    </row>
    <row r="780" customFormat="false" ht="15" hidden="false" customHeight="true" outlineLevel="0" collapsed="false">
      <c r="A780" s="60" t="n">
        <v>45347</v>
      </c>
      <c r="B780" s="1" t="n">
        <v>1606.38</v>
      </c>
      <c r="K780" s="60" t="n">
        <v>45347</v>
      </c>
      <c r="L780" s="1" t="n">
        <v>-45.67</v>
      </c>
      <c r="N780" s="1" t="n">
        <v>779</v>
      </c>
    </row>
    <row r="781" customFormat="false" ht="15" hidden="false" customHeight="true" outlineLevel="0" collapsed="false">
      <c r="A781" s="60" t="n">
        <v>45348</v>
      </c>
      <c r="B781" s="1" t="n">
        <v>1594.15</v>
      </c>
      <c r="K781" s="60" t="n">
        <v>45348</v>
      </c>
      <c r="L781" s="1" t="n">
        <v>-57.9</v>
      </c>
      <c r="N781" s="1" t="n">
        <v>780</v>
      </c>
    </row>
    <row r="782" customFormat="false" ht="15" hidden="false" customHeight="true" outlineLevel="0" collapsed="false">
      <c r="A782" s="60" t="n">
        <v>45349</v>
      </c>
      <c r="B782" s="1" t="n">
        <v>1584.15</v>
      </c>
      <c r="K782" s="60" t="n">
        <v>45349</v>
      </c>
      <c r="L782" s="1" t="n">
        <v>-67.9</v>
      </c>
      <c r="N782" s="1" t="n">
        <v>781</v>
      </c>
    </row>
    <row r="783" customFormat="false" ht="15" hidden="false" customHeight="true" outlineLevel="0" collapsed="false">
      <c r="A783" s="60" t="n">
        <v>45350</v>
      </c>
      <c r="B783" s="1" t="n">
        <v>1613.59</v>
      </c>
      <c r="K783" s="60" t="n">
        <v>45350</v>
      </c>
      <c r="L783" s="1" t="n">
        <v>-38.46</v>
      </c>
      <c r="N783" s="1" t="n">
        <v>782</v>
      </c>
    </row>
    <row r="784" customFormat="false" ht="15" hidden="false" customHeight="true" outlineLevel="0" collapsed="false">
      <c r="A784" s="60" t="n">
        <v>45351</v>
      </c>
      <c r="B784" s="1" t="n">
        <v>1633.2</v>
      </c>
      <c r="K784" s="60" t="n">
        <v>45351</v>
      </c>
      <c r="L784" s="1" t="n">
        <v>-18.85</v>
      </c>
      <c r="N784" s="1" t="n">
        <v>783</v>
      </c>
    </row>
    <row r="785" customFormat="false" ht="15" hidden="false" customHeight="true" outlineLevel="0" collapsed="false">
      <c r="A785" s="60" t="n">
        <v>45352</v>
      </c>
      <c r="B785" s="1" t="n">
        <v>1629.61</v>
      </c>
      <c r="K785" s="60" t="n">
        <v>45352</v>
      </c>
      <c r="L785" s="1" t="n">
        <v>-22.44</v>
      </c>
      <c r="N785" s="1" t="n">
        <v>784</v>
      </c>
    </row>
    <row r="786" customFormat="false" ht="15" hidden="false" customHeight="true" outlineLevel="0" collapsed="false">
      <c r="A786" s="60" t="n">
        <v>45353</v>
      </c>
      <c r="B786" s="1" t="n">
        <v>1667.95</v>
      </c>
      <c r="K786" s="60" t="n">
        <v>45353</v>
      </c>
      <c r="L786" s="1" t="n">
        <v>0</v>
      </c>
      <c r="N786" s="1" t="n">
        <v>785</v>
      </c>
    </row>
    <row r="787" customFormat="false" ht="15" hidden="false" customHeight="true" outlineLevel="0" collapsed="false">
      <c r="A787" s="60" t="n">
        <v>45354</v>
      </c>
      <c r="B787" s="1" t="n">
        <v>1745.84</v>
      </c>
      <c r="K787" s="60" t="n">
        <v>45354</v>
      </c>
      <c r="L787" s="1" t="n">
        <v>0</v>
      </c>
      <c r="N787" s="1" t="n">
        <v>786</v>
      </c>
    </row>
    <row r="788" customFormat="false" ht="15" hidden="false" customHeight="true" outlineLevel="0" collapsed="false">
      <c r="A788" s="60" t="n">
        <v>45355</v>
      </c>
      <c r="B788" s="1" t="n">
        <v>1729.74</v>
      </c>
      <c r="K788" s="60" t="n">
        <v>45355</v>
      </c>
      <c r="L788" s="1" t="n">
        <v>-16.1</v>
      </c>
      <c r="N788" s="1" t="n">
        <v>787</v>
      </c>
    </row>
    <row r="789" customFormat="false" ht="15" hidden="false" customHeight="true" outlineLevel="0" collapsed="false">
      <c r="A789" s="60" t="n">
        <v>45356</v>
      </c>
      <c r="B789" s="1" t="n">
        <v>1738.92</v>
      </c>
      <c r="K789" s="60" t="n">
        <v>45356</v>
      </c>
      <c r="L789" s="1" t="n">
        <v>-6.92</v>
      </c>
      <c r="N789" s="1" t="n">
        <v>788</v>
      </c>
    </row>
    <row r="790" customFormat="false" ht="15" hidden="false" customHeight="true" outlineLevel="0" collapsed="false">
      <c r="A790" s="60" t="n">
        <v>45357</v>
      </c>
      <c r="B790" s="1" t="n">
        <v>1718.28</v>
      </c>
      <c r="K790" s="60" t="n">
        <v>45357</v>
      </c>
      <c r="L790" s="1" t="n">
        <v>-27.56</v>
      </c>
      <c r="N790" s="1" t="n">
        <v>789</v>
      </c>
    </row>
    <row r="791" customFormat="false" ht="15" hidden="false" customHeight="true" outlineLevel="0" collapsed="false">
      <c r="A791" s="60" t="n">
        <v>45358</v>
      </c>
      <c r="B791" s="1" t="n">
        <v>1720.81</v>
      </c>
      <c r="K791" s="60" t="n">
        <v>45358</v>
      </c>
      <c r="L791" s="1" t="n">
        <v>-25.03</v>
      </c>
      <c r="N791" s="1" t="n">
        <v>790</v>
      </c>
    </row>
    <row r="792" customFormat="false" ht="15" hidden="false" customHeight="true" outlineLevel="0" collapsed="false">
      <c r="A792" s="60" t="n">
        <v>45359</v>
      </c>
      <c r="B792" s="1" t="n">
        <v>1716.21</v>
      </c>
      <c r="K792" s="60" t="n">
        <v>45359</v>
      </c>
      <c r="L792" s="1" t="n">
        <v>-29.63</v>
      </c>
      <c r="N792" s="1" t="n">
        <v>791</v>
      </c>
    </row>
    <row r="793" customFormat="false" ht="15" hidden="false" customHeight="true" outlineLevel="0" collapsed="false">
      <c r="A793" s="60" t="n">
        <v>45360</v>
      </c>
      <c r="B793" s="1" t="n">
        <v>1698.81</v>
      </c>
      <c r="K793" s="60" t="n">
        <v>45360</v>
      </c>
      <c r="L793" s="1" t="n">
        <v>-47.03</v>
      </c>
      <c r="N793" s="1" t="n">
        <v>792</v>
      </c>
    </row>
    <row r="794" customFormat="false" ht="15" hidden="false" customHeight="true" outlineLevel="0" collapsed="false">
      <c r="A794" s="60" t="n">
        <v>45361</v>
      </c>
      <c r="B794" s="1" t="n">
        <v>1705.23</v>
      </c>
      <c r="K794" s="60" t="n">
        <v>45361</v>
      </c>
      <c r="L794" s="1" t="n">
        <v>-40.61</v>
      </c>
      <c r="N794" s="1" t="n">
        <v>793</v>
      </c>
    </row>
    <row r="795" customFormat="false" ht="15" hidden="false" customHeight="true" outlineLevel="0" collapsed="false">
      <c r="A795" s="60" t="n">
        <v>45362</v>
      </c>
      <c r="B795" s="1" t="n">
        <v>1699.7</v>
      </c>
      <c r="K795" s="60" t="n">
        <v>45362</v>
      </c>
      <c r="L795" s="1" t="n">
        <v>-46.14</v>
      </c>
      <c r="N795" s="1" t="n">
        <v>794</v>
      </c>
    </row>
    <row r="796" customFormat="false" ht="15" hidden="false" customHeight="true" outlineLevel="0" collapsed="false">
      <c r="A796" s="60" t="n">
        <v>45363</v>
      </c>
      <c r="B796" s="1" t="n">
        <v>1671.9</v>
      </c>
      <c r="K796" s="60" t="n">
        <v>45363</v>
      </c>
      <c r="L796" s="1" t="n">
        <v>-73.94</v>
      </c>
      <c r="N796" s="1" t="n">
        <v>795</v>
      </c>
    </row>
    <row r="797" customFormat="false" ht="15" hidden="false" customHeight="true" outlineLevel="0" collapsed="false">
      <c r="A797" s="60" t="n">
        <v>45364</v>
      </c>
      <c r="B797" s="1" t="n">
        <v>1647.4</v>
      </c>
      <c r="K797" s="60" t="n">
        <v>45364</v>
      </c>
      <c r="L797" s="1" t="n">
        <v>-98.44</v>
      </c>
      <c r="N797" s="1" t="n">
        <v>796</v>
      </c>
    </row>
    <row r="798" customFormat="false" ht="15" hidden="false" customHeight="true" outlineLevel="0" collapsed="false">
      <c r="A798" s="60" t="n">
        <v>45365</v>
      </c>
      <c r="B798" s="1" t="n">
        <v>1636.8</v>
      </c>
      <c r="K798" s="60" t="n">
        <v>45365</v>
      </c>
      <c r="L798" s="1" t="n">
        <v>-109.04</v>
      </c>
      <c r="N798" s="1" t="n">
        <v>797</v>
      </c>
    </row>
    <row r="799" customFormat="false" ht="15" hidden="false" customHeight="true" outlineLevel="0" collapsed="false">
      <c r="A799" s="60" t="n">
        <v>45366</v>
      </c>
      <c r="B799" s="1" t="n">
        <v>1683.71</v>
      </c>
      <c r="K799" s="60" t="n">
        <v>45366</v>
      </c>
      <c r="L799" s="1" t="n">
        <v>-62.13</v>
      </c>
      <c r="N799" s="1" t="n">
        <v>798</v>
      </c>
    </row>
    <row r="800" customFormat="false" ht="15" hidden="false" customHeight="true" outlineLevel="0" collapsed="false">
      <c r="A800" s="60" t="n">
        <v>45367</v>
      </c>
      <c r="B800" s="1" t="n">
        <v>1663.96</v>
      </c>
      <c r="K800" s="60" t="n">
        <v>45367</v>
      </c>
      <c r="L800" s="1" t="n">
        <v>-81.88</v>
      </c>
      <c r="N800" s="1" t="n">
        <v>799</v>
      </c>
    </row>
    <row r="801" customFormat="false" ht="15" hidden="false" customHeight="true" outlineLevel="0" collapsed="false">
      <c r="A801" s="60" t="n">
        <v>45368</v>
      </c>
      <c r="B801" s="1" t="n">
        <v>1705.08</v>
      </c>
      <c r="K801" s="60" t="n">
        <v>45368</v>
      </c>
      <c r="L801" s="1" t="n">
        <v>-40.76</v>
      </c>
      <c r="N801" s="1" t="n">
        <v>800</v>
      </c>
    </row>
    <row r="802" customFormat="false" ht="15" hidden="false" customHeight="true" outlineLevel="0" collapsed="false">
      <c r="A802" s="60" t="n">
        <v>45369</v>
      </c>
      <c r="B802" s="1" t="n">
        <v>1733</v>
      </c>
      <c r="K802" s="60" t="n">
        <v>45369</v>
      </c>
      <c r="L802" s="1" t="n">
        <v>-12.84</v>
      </c>
      <c r="N802" s="1" t="n">
        <v>801</v>
      </c>
    </row>
    <row r="803" customFormat="false" ht="15" hidden="false" customHeight="true" outlineLevel="0" collapsed="false">
      <c r="A803" s="60" t="n">
        <v>45370</v>
      </c>
      <c r="B803" s="1" t="n">
        <v>1749.69</v>
      </c>
      <c r="K803" s="60" t="n">
        <v>45370</v>
      </c>
      <c r="L803" s="1" t="n">
        <v>0</v>
      </c>
      <c r="N803" s="1" t="n">
        <v>802</v>
      </c>
    </row>
    <row r="804" customFormat="false" ht="15" hidden="false" customHeight="true" outlineLevel="0" collapsed="false">
      <c r="A804" s="60" t="n">
        <v>45371</v>
      </c>
      <c r="B804" s="1" t="n">
        <v>1761.83</v>
      </c>
      <c r="K804" s="60" t="n">
        <v>45371</v>
      </c>
      <c r="L804" s="1" t="n">
        <v>0</v>
      </c>
      <c r="N804" s="1" t="n">
        <v>803</v>
      </c>
    </row>
    <row r="805" customFormat="false" ht="15" hidden="false" customHeight="true" outlineLevel="0" collapsed="false">
      <c r="A805" s="60" t="n">
        <v>45372</v>
      </c>
      <c r="B805" s="1" t="n">
        <v>1739.15</v>
      </c>
      <c r="K805" s="60" t="n">
        <v>45372</v>
      </c>
      <c r="L805" s="1" t="n">
        <v>-22.68</v>
      </c>
      <c r="N805" s="1" t="n">
        <v>804</v>
      </c>
    </row>
    <row r="806" customFormat="false" ht="15" hidden="false" customHeight="true" outlineLevel="0" collapsed="false">
      <c r="A806" s="60" t="n">
        <v>45373</v>
      </c>
      <c r="B806" s="1" t="n">
        <v>1715.35</v>
      </c>
      <c r="K806" s="60" t="n">
        <v>45373</v>
      </c>
      <c r="L806" s="1" t="n">
        <v>-46.48</v>
      </c>
      <c r="N806" s="1" t="n">
        <v>805</v>
      </c>
    </row>
    <row r="807" customFormat="false" ht="15" hidden="false" customHeight="true" outlineLevel="0" collapsed="false">
      <c r="A807" s="60" t="n">
        <v>45374</v>
      </c>
      <c r="B807" s="1" t="n">
        <v>1721.53</v>
      </c>
      <c r="K807" s="60" t="n">
        <v>45374</v>
      </c>
      <c r="L807" s="1" t="n">
        <v>-40.3</v>
      </c>
      <c r="N807" s="1" t="n">
        <v>806</v>
      </c>
    </row>
    <row r="808" customFormat="false" ht="15" hidden="false" customHeight="true" outlineLevel="0" collapsed="false">
      <c r="A808" s="60" t="n">
        <v>45375</v>
      </c>
      <c r="B808" s="1" t="n">
        <v>1721.59</v>
      </c>
      <c r="K808" s="60" t="n">
        <v>45375</v>
      </c>
      <c r="L808" s="1" t="n">
        <v>-40.24</v>
      </c>
      <c r="N808" s="1" t="n">
        <v>807</v>
      </c>
    </row>
    <row r="809" customFormat="false" ht="15" hidden="false" customHeight="true" outlineLevel="0" collapsed="false">
      <c r="A809" s="60" t="n">
        <v>45376</v>
      </c>
      <c r="B809" s="1" t="n">
        <v>1732.13</v>
      </c>
      <c r="K809" s="60" t="n">
        <v>45376</v>
      </c>
      <c r="L809" s="1" t="n">
        <v>-29.7</v>
      </c>
      <c r="N809" s="1" t="n">
        <v>808</v>
      </c>
    </row>
    <row r="810" customFormat="false" ht="15" hidden="false" customHeight="true" outlineLevel="0" collapsed="false">
      <c r="A810" s="60" t="n">
        <v>45377</v>
      </c>
      <c r="B810" s="1" t="n">
        <v>1707.82</v>
      </c>
      <c r="K810" s="60" t="n">
        <v>45377</v>
      </c>
      <c r="L810" s="1" t="n">
        <v>-54.01</v>
      </c>
      <c r="N810" s="1" t="n">
        <v>809</v>
      </c>
    </row>
    <row r="811" customFormat="false" ht="15" hidden="false" customHeight="true" outlineLevel="0" collapsed="false">
      <c r="A811" s="60" t="n">
        <v>45378</v>
      </c>
      <c r="B811" s="1" t="n">
        <v>1725.48</v>
      </c>
      <c r="K811" s="60" t="n">
        <v>45378</v>
      </c>
      <c r="L811" s="1" t="n">
        <v>-36.35</v>
      </c>
      <c r="N811" s="1" t="n">
        <v>810</v>
      </c>
    </row>
    <row r="812" customFormat="false" ht="15" hidden="false" customHeight="true" outlineLevel="0" collapsed="false">
      <c r="A812" s="60" t="n">
        <v>45379</v>
      </c>
      <c r="B812" s="1" t="n">
        <v>1775.91</v>
      </c>
      <c r="K812" s="60" t="n">
        <v>45379</v>
      </c>
      <c r="L812" s="1" t="n">
        <v>0</v>
      </c>
      <c r="N812" s="1" t="n">
        <v>811</v>
      </c>
    </row>
    <row r="813" customFormat="false" ht="15" hidden="false" customHeight="true" outlineLevel="0" collapsed="false">
      <c r="A813" s="60" t="n">
        <v>45380</v>
      </c>
      <c r="B813" s="1" t="n">
        <v>1756.91</v>
      </c>
      <c r="K813" s="60" t="n">
        <v>45380</v>
      </c>
      <c r="L813" s="1" t="n">
        <v>-19</v>
      </c>
      <c r="N813" s="1" t="n">
        <v>812</v>
      </c>
    </row>
    <row r="814" customFormat="false" ht="15" hidden="false" customHeight="true" outlineLevel="0" collapsed="false">
      <c r="A814" s="60" t="n">
        <v>45381</v>
      </c>
      <c r="B814" s="1" t="n">
        <v>1779.76</v>
      </c>
      <c r="K814" s="60" t="n">
        <v>45381</v>
      </c>
      <c r="L814" s="1" t="n">
        <v>0</v>
      </c>
      <c r="N814" s="1" t="n">
        <v>813</v>
      </c>
    </row>
    <row r="815" customFormat="false" ht="15" hidden="false" customHeight="true" outlineLevel="0" collapsed="false">
      <c r="A815" s="60" t="n">
        <v>45382</v>
      </c>
      <c r="B815" s="1" t="n">
        <v>1812.96</v>
      </c>
      <c r="K815" s="60" t="n">
        <v>45382</v>
      </c>
      <c r="L815" s="1" t="n">
        <v>0</v>
      </c>
      <c r="N815" s="1" t="n">
        <v>814</v>
      </c>
    </row>
    <row r="816" customFormat="false" ht="15" hidden="false" customHeight="true" outlineLevel="0" collapsed="false">
      <c r="A816" s="60" t="n">
        <v>45383</v>
      </c>
      <c r="B816" s="1" t="n">
        <v>1801.61</v>
      </c>
      <c r="K816" s="60" t="n">
        <v>45383</v>
      </c>
      <c r="L816" s="1" t="n">
        <v>-11.35</v>
      </c>
      <c r="N816" s="1" t="n">
        <v>815</v>
      </c>
    </row>
    <row r="817" customFormat="false" ht="15" hidden="false" customHeight="true" outlineLevel="0" collapsed="false">
      <c r="A817" s="60" t="n">
        <v>45384</v>
      </c>
      <c r="B817" s="1" t="n">
        <v>1791.45</v>
      </c>
      <c r="K817" s="60" t="n">
        <v>45384</v>
      </c>
      <c r="L817" s="1" t="n">
        <v>-21.51</v>
      </c>
      <c r="N817" s="1" t="n">
        <v>816</v>
      </c>
    </row>
    <row r="818" customFormat="false" ht="15" hidden="false" customHeight="true" outlineLevel="0" collapsed="false">
      <c r="A818" s="60" t="n">
        <v>45385</v>
      </c>
      <c r="B818" s="1" t="n">
        <v>1765.37</v>
      </c>
      <c r="K818" s="60" t="n">
        <v>45385</v>
      </c>
      <c r="L818" s="1" t="n">
        <v>-47.59</v>
      </c>
      <c r="N818" s="1" t="n">
        <v>817</v>
      </c>
    </row>
    <row r="819" customFormat="false" ht="15" hidden="false" customHeight="true" outlineLevel="0" collapsed="false">
      <c r="A819" s="60" t="n">
        <v>45386</v>
      </c>
      <c r="B819" s="1" t="n">
        <v>1827.44</v>
      </c>
      <c r="K819" s="60" t="n">
        <v>45386</v>
      </c>
      <c r="L819" s="1" t="n">
        <v>0</v>
      </c>
      <c r="N819" s="1" t="n">
        <v>818</v>
      </c>
    </row>
    <row r="820" customFormat="false" ht="15" hidden="false" customHeight="true" outlineLevel="0" collapsed="false">
      <c r="A820" s="60" t="n">
        <v>45387</v>
      </c>
      <c r="B820" s="1" t="n">
        <v>1805.14</v>
      </c>
      <c r="K820" s="60" t="n">
        <v>45387</v>
      </c>
      <c r="L820" s="1" t="n">
        <v>-22.3</v>
      </c>
      <c r="N820" s="1" t="n">
        <v>819</v>
      </c>
    </row>
    <row r="821" customFormat="false" ht="15" hidden="false" customHeight="true" outlineLevel="0" collapsed="false">
      <c r="A821" s="60" t="n">
        <v>45388</v>
      </c>
      <c r="B821" s="1" t="n">
        <v>1823.38</v>
      </c>
      <c r="K821" s="60" t="n">
        <v>45388</v>
      </c>
      <c r="L821" s="1" t="n">
        <v>-4.06</v>
      </c>
      <c r="N821" s="1" t="n">
        <v>820</v>
      </c>
    </row>
    <row r="822" customFormat="false" ht="15" hidden="false" customHeight="true" outlineLevel="0" collapsed="false">
      <c r="A822" s="60" t="n">
        <v>45389</v>
      </c>
      <c r="B822" s="1" t="n">
        <v>1813.37</v>
      </c>
      <c r="K822" s="60" t="n">
        <v>45389</v>
      </c>
      <c r="L822" s="1" t="n">
        <v>-14.07</v>
      </c>
      <c r="N822" s="1" t="n">
        <v>821</v>
      </c>
    </row>
    <row r="823" customFormat="false" ht="15" hidden="false" customHeight="true" outlineLevel="0" collapsed="false">
      <c r="A823" s="60" t="n">
        <v>45390</v>
      </c>
      <c r="B823" s="1" t="n">
        <v>1811.97</v>
      </c>
      <c r="K823" s="60" t="n">
        <v>45390</v>
      </c>
      <c r="L823" s="1" t="n">
        <v>-15.47</v>
      </c>
      <c r="N823" s="1" t="n">
        <v>822</v>
      </c>
    </row>
    <row r="824" customFormat="false" ht="15" hidden="false" customHeight="true" outlineLevel="0" collapsed="false">
      <c r="A824" s="60" t="n">
        <v>45392</v>
      </c>
      <c r="B824" s="1" t="n">
        <v>1823.95</v>
      </c>
      <c r="K824" s="60" t="n">
        <v>45392</v>
      </c>
      <c r="L824" s="1" t="n">
        <v>-3.49</v>
      </c>
      <c r="N824" s="1" t="n">
        <v>823</v>
      </c>
    </row>
    <row r="825" customFormat="false" ht="15" hidden="false" customHeight="true" outlineLevel="0" collapsed="false">
      <c r="A825" s="60" t="n">
        <v>45393</v>
      </c>
      <c r="B825" s="1" t="n">
        <v>1787.55</v>
      </c>
      <c r="K825" s="60" t="n">
        <v>45393</v>
      </c>
      <c r="L825" s="1" t="n">
        <v>-39.89</v>
      </c>
      <c r="N825" s="1" t="n">
        <v>824</v>
      </c>
    </row>
    <row r="826" customFormat="false" ht="15" hidden="false" customHeight="true" outlineLevel="0" collapsed="false">
      <c r="A826" s="60" t="n">
        <v>45394</v>
      </c>
      <c r="B826" s="1" t="n">
        <v>1833.84</v>
      </c>
      <c r="K826" s="60" t="n">
        <v>45394</v>
      </c>
      <c r="L826" s="1" t="n">
        <v>0</v>
      </c>
      <c r="N826" s="1" t="n">
        <v>825</v>
      </c>
    </row>
    <row r="827" customFormat="false" ht="15" hidden="false" customHeight="true" outlineLevel="0" collapsed="false">
      <c r="A827" s="60" t="n">
        <v>45395</v>
      </c>
      <c r="B827" s="1" t="n">
        <v>1813.69</v>
      </c>
      <c r="K827" s="60" t="n">
        <v>45395</v>
      </c>
      <c r="L827" s="1" t="n">
        <v>-20.15</v>
      </c>
      <c r="N827" s="1" t="n">
        <v>826</v>
      </c>
    </row>
    <row r="828" customFormat="false" ht="15" hidden="false" customHeight="true" outlineLevel="0" collapsed="false">
      <c r="A828" s="60" t="n">
        <v>45396</v>
      </c>
      <c r="B828" s="1" t="n">
        <v>1818.86</v>
      </c>
      <c r="K828" s="60" t="n">
        <v>45396</v>
      </c>
      <c r="L828" s="1" t="n">
        <v>-14.98</v>
      </c>
      <c r="N828" s="1" t="n">
        <v>827</v>
      </c>
    </row>
    <row r="829" customFormat="false" ht="15" hidden="false" customHeight="true" outlineLevel="0" collapsed="false">
      <c r="A829" s="60" t="n">
        <v>45397</v>
      </c>
      <c r="B829" s="1" t="n">
        <v>1799.4</v>
      </c>
      <c r="K829" s="60" t="n">
        <v>45397</v>
      </c>
      <c r="L829" s="1" t="n">
        <v>-34.44</v>
      </c>
      <c r="N829" s="1" t="n">
        <v>828</v>
      </c>
    </row>
    <row r="830" customFormat="false" ht="15" hidden="false" customHeight="true" outlineLevel="0" collapsed="false">
      <c r="A830" s="60" t="n">
        <v>45399</v>
      </c>
      <c r="B830" s="1" t="n">
        <v>1829.6</v>
      </c>
      <c r="K830" s="60" t="n">
        <v>45399</v>
      </c>
      <c r="L830" s="1" t="n">
        <v>-4.24</v>
      </c>
      <c r="N830" s="1" t="n">
        <v>829</v>
      </c>
    </row>
    <row r="831" customFormat="false" ht="15" hidden="false" customHeight="true" outlineLevel="0" collapsed="false">
      <c r="A831" s="60" t="n">
        <v>45400</v>
      </c>
      <c r="B831" s="1" t="n">
        <v>1822.75</v>
      </c>
      <c r="K831" s="60" t="n">
        <v>45400</v>
      </c>
      <c r="L831" s="1" t="n">
        <v>-11.09</v>
      </c>
      <c r="N831" s="1" t="n">
        <v>830</v>
      </c>
    </row>
    <row r="832" customFormat="false" ht="15" hidden="false" customHeight="true" outlineLevel="0" collapsed="false">
      <c r="A832" s="60" t="n">
        <v>45401</v>
      </c>
      <c r="B832" s="1" t="n">
        <v>1819.74</v>
      </c>
      <c r="K832" s="60" t="n">
        <v>45401</v>
      </c>
      <c r="L832" s="1" t="n">
        <v>-14.1</v>
      </c>
      <c r="N832" s="1" t="n">
        <v>831</v>
      </c>
    </row>
    <row r="833" customFormat="false" ht="15" hidden="false" customHeight="true" outlineLevel="0" collapsed="false">
      <c r="A833" s="60" t="n">
        <v>45402</v>
      </c>
      <c r="B833" s="1" t="n">
        <v>1816.53</v>
      </c>
      <c r="K833" s="60" t="n">
        <v>45402</v>
      </c>
      <c r="L833" s="1" t="n">
        <v>-17.31</v>
      </c>
      <c r="N833" s="1" t="n">
        <v>832</v>
      </c>
    </row>
    <row r="834" customFormat="false" ht="15" hidden="false" customHeight="true" outlineLevel="0" collapsed="false">
      <c r="A834" s="60" t="n">
        <v>45403</v>
      </c>
      <c r="B834" s="1" t="n">
        <v>1794.53</v>
      </c>
      <c r="K834" s="60" t="n">
        <v>45403</v>
      </c>
      <c r="L834" s="1" t="n">
        <v>-39.31</v>
      </c>
      <c r="N834" s="1" t="n">
        <v>833</v>
      </c>
    </row>
    <row r="835" customFormat="false" ht="15" hidden="false" customHeight="true" outlineLevel="0" collapsed="false">
      <c r="A835" s="60" t="n">
        <v>45404</v>
      </c>
      <c r="B835" s="1" t="n">
        <v>1787.71</v>
      </c>
      <c r="K835" s="60" t="n">
        <v>45404</v>
      </c>
      <c r="L835" s="1" t="n">
        <v>-46.13</v>
      </c>
      <c r="N835" s="1" t="n">
        <v>834</v>
      </c>
    </row>
    <row r="836" customFormat="false" ht="15" hidden="false" customHeight="true" outlineLevel="0" collapsed="false">
      <c r="A836" s="60" t="n">
        <v>45405</v>
      </c>
      <c r="B836" s="1" t="n">
        <v>1772.53</v>
      </c>
      <c r="K836" s="60" t="n">
        <v>45405</v>
      </c>
      <c r="L836" s="1" t="n">
        <v>-61.31</v>
      </c>
      <c r="N836" s="1" t="n">
        <v>835</v>
      </c>
    </row>
    <row r="837" customFormat="false" ht="15" hidden="false" customHeight="true" outlineLevel="0" collapsed="false">
      <c r="A837" s="60" t="n">
        <v>45406</v>
      </c>
      <c r="B837" s="1" t="n">
        <v>1739.53</v>
      </c>
      <c r="K837" s="60" t="n">
        <v>45406</v>
      </c>
      <c r="L837" s="1" t="n">
        <v>-94.31</v>
      </c>
      <c r="N837" s="1" t="n">
        <v>836</v>
      </c>
    </row>
    <row r="838" customFormat="false" ht="15" hidden="false" customHeight="true" outlineLevel="0" collapsed="false">
      <c r="A838" s="60" t="n">
        <v>45407</v>
      </c>
      <c r="B838" s="1" t="n">
        <v>1734.03</v>
      </c>
      <c r="K838" s="60" t="n">
        <v>45407</v>
      </c>
      <c r="L838" s="1" t="n">
        <v>-99.81</v>
      </c>
      <c r="N838" s="1" t="n">
        <v>837</v>
      </c>
    </row>
    <row r="839" customFormat="false" ht="15" hidden="false" customHeight="true" outlineLevel="0" collapsed="false">
      <c r="A839" s="60" t="n">
        <v>45408</v>
      </c>
      <c r="B839" s="1" t="n">
        <v>1740.7</v>
      </c>
      <c r="K839" s="60" t="n">
        <v>45408</v>
      </c>
      <c r="L839" s="1" t="n">
        <v>-93.14</v>
      </c>
      <c r="N839" s="1" t="n">
        <v>838</v>
      </c>
    </row>
    <row r="840" customFormat="false" ht="15" hidden="false" customHeight="true" outlineLevel="0" collapsed="false">
      <c r="A840" s="60" t="n">
        <v>45409</v>
      </c>
      <c r="B840" s="1" t="n">
        <v>1749.06</v>
      </c>
      <c r="K840" s="60" t="n">
        <v>45409</v>
      </c>
      <c r="L840" s="1" t="n">
        <v>-84.78</v>
      </c>
      <c r="N840" s="1" t="n">
        <v>839</v>
      </c>
    </row>
    <row r="841" customFormat="false" ht="15" hidden="false" customHeight="true" outlineLevel="0" collapsed="false">
      <c r="A841" s="60" t="n">
        <v>45410</v>
      </c>
      <c r="B841" s="1" t="n">
        <v>1740.07</v>
      </c>
      <c r="K841" s="60" t="n">
        <v>45410</v>
      </c>
      <c r="L841" s="1" t="n">
        <v>-93.77</v>
      </c>
      <c r="N841" s="1" t="n">
        <v>840</v>
      </c>
    </row>
    <row r="842" customFormat="false" ht="15" hidden="false" customHeight="true" outlineLevel="0" collapsed="false">
      <c r="A842" s="60" t="n">
        <v>45411</v>
      </c>
      <c r="B842" s="1" t="n">
        <v>1779.69</v>
      </c>
      <c r="K842" s="60" t="n">
        <v>45411</v>
      </c>
      <c r="L842" s="1" t="n">
        <v>-54.15</v>
      </c>
      <c r="N842" s="1" t="n">
        <v>841</v>
      </c>
    </row>
    <row r="843" customFormat="false" ht="15" hidden="false" customHeight="true" outlineLevel="0" collapsed="false">
      <c r="A843" s="60" t="n">
        <v>45412</v>
      </c>
      <c r="B843" s="1" t="n">
        <v>1798.51</v>
      </c>
      <c r="K843" s="60" t="n">
        <v>45412</v>
      </c>
      <c r="L843" s="1" t="n">
        <v>-35.33</v>
      </c>
      <c r="N843" s="1" t="n">
        <v>842</v>
      </c>
    </row>
    <row r="844" customFormat="false" ht="15" hidden="false" customHeight="true" outlineLevel="0" collapsed="false">
      <c r="A844" s="60" t="n">
        <v>45413</v>
      </c>
      <c r="B844" s="1" t="n">
        <v>1800.26</v>
      </c>
      <c r="K844" s="60" t="n">
        <v>45413</v>
      </c>
      <c r="L844" s="1" t="n">
        <v>-33.58</v>
      </c>
      <c r="N844" s="1" t="n">
        <v>843</v>
      </c>
    </row>
    <row r="845" customFormat="false" ht="15" hidden="false" customHeight="true" outlineLevel="0" collapsed="false">
      <c r="A845" s="60" t="n">
        <v>45414</v>
      </c>
      <c r="B845" s="1" t="n">
        <v>1780.26</v>
      </c>
      <c r="K845" s="60" t="n">
        <v>45414</v>
      </c>
      <c r="L845" s="1" t="n">
        <v>-53.58</v>
      </c>
      <c r="N845" s="1" t="n">
        <v>844</v>
      </c>
    </row>
    <row r="846" customFormat="false" ht="15" hidden="false" customHeight="true" outlineLevel="0" collapsed="false">
      <c r="A846" s="60" t="n">
        <v>45415</v>
      </c>
      <c r="B846" s="1" t="n">
        <v>1785.95</v>
      </c>
      <c r="K846" s="60" t="n">
        <v>45415</v>
      </c>
      <c r="L846" s="1" t="n">
        <v>-47.89</v>
      </c>
      <c r="N846" s="1" t="n">
        <v>845</v>
      </c>
    </row>
    <row r="847" customFormat="false" ht="15" hidden="false" customHeight="true" outlineLevel="0" collapsed="false">
      <c r="A847" s="60" t="n">
        <v>45416</v>
      </c>
      <c r="B847" s="1" t="n">
        <v>1773.65</v>
      </c>
      <c r="K847" s="60" t="n">
        <v>45416</v>
      </c>
      <c r="L847" s="1" t="n">
        <v>-60.19</v>
      </c>
      <c r="N847" s="1" t="n">
        <v>846</v>
      </c>
    </row>
    <row r="848" customFormat="false" ht="15" hidden="false" customHeight="true" outlineLevel="0" collapsed="false">
      <c r="A848" s="60" t="n">
        <v>45417</v>
      </c>
      <c r="B848" s="1" t="n">
        <v>1765.31</v>
      </c>
      <c r="K848" s="60" t="n">
        <v>45417</v>
      </c>
      <c r="L848" s="1" t="n">
        <v>-68.53</v>
      </c>
      <c r="N848" s="1" t="n">
        <v>847</v>
      </c>
    </row>
    <row r="849" customFormat="false" ht="15" hidden="false" customHeight="true" outlineLevel="0" collapsed="false">
      <c r="A849" s="60" t="n">
        <v>45418</v>
      </c>
      <c r="B849" s="1" t="n">
        <v>1764.75</v>
      </c>
      <c r="K849" s="60" t="n">
        <v>45418</v>
      </c>
      <c r="L849" s="1" t="n">
        <v>-69.09</v>
      </c>
      <c r="N849" s="1" t="n">
        <v>848</v>
      </c>
    </row>
    <row r="850" customFormat="false" ht="15" hidden="false" customHeight="true" outlineLevel="0" collapsed="false">
      <c r="A850" s="60" t="n">
        <v>45419</v>
      </c>
      <c r="B850" s="1" t="n">
        <v>1754.25</v>
      </c>
      <c r="K850" s="60" t="n">
        <v>45419</v>
      </c>
      <c r="L850" s="1" t="n">
        <v>-79.59</v>
      </c>
      <c r="N850" s="1" t="n">
        <v>849</v>
      </c>
    </row>
    <row r="851" customFormat="false" ht="15" hidden="false" customHeight="true" outlineLevel="0" collapsed="false">
      <c r="A851" s="60" t="n">
        <v>45420</v>
      </c>
      <c r="B851" s="1" t="n">
        <v>1752</v>
      </c>
      <c r="K851" s="60" t="n">
        <v>45420</v>
      </c>
      <c r="L851" s="1" t="n">
        <v>-81.84</v>
      </c>
      <c r="N851" s="1" t="n">
        <v>850</v>
      </c>
    </row>
    <row r="852" customFormat="false" ht="15" hidden="false" customHeight="true" outlineLevel="0" collapsed="false">
      <c r="A852" s="60" t="n">
        <v>45421</v>
      </c>
      <c r="B852" s="1" t="n">
        <v>1744</v>
      </c>
      <c r="K852" s="60" t="n">
        <v>45421</v>
      </c>
      <c r="L852" s="1" t="n">
        <v>-89.84</v>
      </c>
      <c r="N852" s="1" t="n">
        <v>851</v>
      </c>
    </row>
    <row r="853" customFormat="false" ht="15" hidden="false" customHeight="true" outlineLevel="0" collapsed="false">
      <c r="A853" s="60" t="n">
        <v>45422</v>
      </c>
      <c r="B853" s="1" t="n">
        <v>1788.2</v>
      </c>
      <c r="K853" s="60" t="n">
        <v>45422</v>
      </c>
      <c r="L853" s="1" t="n">
        <v>-45.64</v>
      </c>
      <c r="N853" s="1" t="n">
        <v>852</v>
      </c>
    </row>
    <row r="854" customFormat="false" ht="15" hidden="false" customHeight="true" outlineLevel="0" collapsed="false">
      <c r="A854" s="60" t="n">
        <v>45423</v>
      </c>
      <c r="B854" s="1" t="n">
        <v>1832.79</v>
      </c>
      <c r="K854" s="60" t="n">
        <v>45423</v>
      </c>
      <c r="L854" s="1" t="n">
        <v>-1.05</v>
      </c>
      <c r="N854" s="1" t="n">
        <v>853</v>
      </c>
    </row>
    <row r="855" customFormat="false" ht="15" hidden="false" customHeight="true" outlineLevel="0" collapsed="false">
      <c r="A855" s="60" t="n">
        <v>45424</v>
      </c>
      <c r="B855" s="1" t="n">
        <v>1918.73</v>
      </c>
      <c r="K855" s="60" t="n">
        <v>45424</v>
      </c>
      <c r="L855" s="1" t="n">
        <v>0</v>
      </c>
      <c r="N855" s="1" t="n">
        <v>854</v>
      </c>
    </row>
    <row r="856" customFormat="false" ht="15" hidden="false" customHeight="true" outlineLevel="0" collapsed="false">
      <c r="A856" s="60" t="n">
        <v>45425</v>
      </c>
      <c r="B856" s="1" t="n">
        <v>1915.53</v>
      </c>
      <c r="K856" s="60" t="n">
        <v>45425</v>
      </c>
      <c r="L856" s="1" t="n">
        <v>-3.2</v>
      </c>
      <c r="N856" s="1" t="n">
        <v>855</v>
      </c>
    </row>
    <row r="857" customFormat="false" ht="15" hidden="false" customHeight="true" outlineLevel="0" collapsed="false">
      <c r="A857" s="60" t="n">
        <v>45426</v>
      </c>
      <c r="B857" s="1" t="n">
        <v>1905.53</v>
      </c>
      <c r="K857" s="60" t="n">
        <v>45426</v>
      </c>
      <c r="L857" s="1" t="n">
        <v>-13.2</v>
      </c>
      <c r="N857" s="1" t="n">
        <v>856</v>
      </c>
    </row>
    <row r="858" customFormat="false" ht="15" hidden="false" customHeight="true" outlineLevel="0" collapsed="false">
      <c r="A858" s="60" t="n">
        <v>45427</v>
      </c>
      <c r="B858" s="1" t="n">
        <v>1906.09</v>
      </c>
      <c r="K858" s="60" t="n">
        <v>45427</v>
      </c>
      <c r="L858" s="1" t="n">
        <v>-12.64</v>
      </c>
      <c r="N858" s="1" t="n">
        <v>857</v>
      </c>
    </row>
    <row r="859" customFormat="false" ht="15" hidden="false" customHeight="true" outlineLevel="0" collapsed="false">
      <c r="A859" s="60" t="n">
        <v>45428</v>
      </c>
      <c r="B859" s="1" t="n">
        <v>1928.99</v>
      </c>
      <c r="K859" s="60" t="n">
        <v>45428</v>
      </c>
      <c r="L859" s="1" t="n">
        <v>0</v>
      </c>
      <c r="N859" s="1" t="n">
        <v>858</v>
      </c>
    </row>
    <row r="860" customFormat="false" ht="15" hidden="false" customHeight="true" outlineLevel="0" collapsed="false">
      <c r="A860" s="60" t="n">
        <v>45429</v>
      </c>
      <c r="B860" s="1" t="n">
        <v>1935.03</v>
      </c>
      <c r="K860" s="60" t="n">
        <v>45429</v>
      </c>
      <c r="L860" s="1" t="n">
        <v>0</v>
      </c>
      <c r="N860" s="1" t="n">
        <v>859</v>
      </c>
    </row>
    <row r="861" customFormat="false" ht="15" hidden="false" customHeight="true" outlineLevel="0" collapsed="false">
      <c r="A861" s="60" t="n">
        <v>45430</v>
      </c>
      <c r="B861" s="1" t="n">
        <v>1926.79</v>
      </c>
      <c r="K861" s="60" t="n">
        <v>45430</v>
      </c>
      <c r="L861" s="1" t="n">
        <v>-8.24</v>
      </c>
      <c r="N861" s="1" t="n">
        <v>860</v>
      </c>
    </row>
    <row r="862" customFormat="false" ht="15" hidden="false" customHeight="true" outlineLevel="0" collapsed="false">
      <c r="A862" s="60" t="n">
        <v>45431</v>
      </c>
      <c r="B862" s="1" t="n">
        <v>1926.37</v>
      </c>
      <c r="K862" s="60" t="n">
        <v>45431</v>
      </c>
      <c r="L862" s="1" t="n">
        <v>-8.66</v>
      </c>
      <c r="N862" s="1" t="n">
        <v>861</v>
      </c>
    </row>
    <row r="863" customFormat="false" ht="15" hidden="false" customHeight="true" outlineLevel="0" collapsed="false">
      <c r="A863" s="60" t="n">
        <v>45432</v>
      </c>
      <c r="B863" s="1" t="n">
        <v>1919.82</v>
      </c>
      <c r="K863" s="60" t="n">
        <v>45432</v>
      </c>
      <c r="L863" s="1" t="n">
        <v>-15.21</v>
      </c>
      <c r="N863" s="1" t="n">
        <v>862</v>
      </c>
    </row>
    <row r="864" customFormat="false" ht="15" hidden="false" customHeight="true" outlineLevel="0" collapsed="false">
      <c r="A864" s="60" t="n">
        <v>45434</v>
      </c>
      <c r="B864" s="1" t="n">
        <v>1923.32</v>
      </c>
      <c r="K864" s="60" t="n">
        <v>45434</v>
      </c>
      <c r="L864" s="1" t="n">
        <v>-11.71</v>
      </c>
      <c r="N864" s="1" t="n">
        <v>863</v>
      </c>
    </row>
    <row r="865" customFormat="false" ht="15" hidden="false" customHeight="true" outlineLevel="0" collapsed="false">
      <c r="A865" s="60" t="n">
        <v>45435</v>
      </c>
      <c r="B865" s="1" t="n">
        <v>1933.57</v>
      </c>
      <c r="K865" s="60" t="n">
        <v>45435</v>
      </c>
      <c r="L865" s="1" t="n">
        <v>-1.46</v>
      </c>
      <c r="N865" s="1" t="n">
        <v>864</v>
      </c>
    </row>
    <row r="866" customFormat="false" ht="15" hidden="false" customHeight="true" outlineLevel="0" collapsed="false">
      <c r="A866" s="60" t="n">
        <v>45436</v>
      </c>
      <c r="B866" s="1" t="n">
        <v>1954.4</v>
      </c>
      <c r="K866" s="60" t="n">
        <v>45436</v>
      </c>
      <c r="L866" s="1" t="n">
        <v>0</v>
      </c>
      <c r="N866" s="1" t="n">
        <v>865</v>
      </c>
    </row>
    <row r="867" customFormat="false" ht="15" hidden="false" customHeight="true" outlineLevel="0" collapsed="false">
      <c r="A867" s="60" t="n">
        <v>45437</v>
      </c>
      <c r="B867" s="1" t="n">
        <v>1942.2</v>
      </c>
      <c r="K867" s="60" t="n">
        <v>45437</v>
      </c>
      <c r="L867" s="1" t="n">
        <v>-12.2</v>
      </c>
      <c r="N867" s="1" t="n">
        <v>866</v>
      </c>
    </row>
    <row r="868" customFormat="false" ht="15" hidden="false" customHeight="true" outlineLevel="0" collapsed="false">
      <c r="A868" s="60" t="n">
        <v>45438</v>
      </c>
      <c r="B868" s="1" t="n">
        <v>1949.46</v>
      </c>
      <c r="K868" s="60" t="n">
        <v>45438</v>
      </c>
      <c r="L868" s="1" t="n">
        <v>-4.94</v>
      </c>
      <c r="N868" s="1" t="n">
        <v>867</v>
      </c>
    </row>
    <row r="869" customFormat="false" ht="15" hidden="false" customHeight="true" outlineLevel="0" collapsed="false">
      <c r="A869" s="60" t="n">
        <v>45439</v>
      </c>
      <c r="B869" s="1" t="n">
        <v>1949.54</v>
      </c>
      <c r="K869" s="60" t="n">
        <v>45439</v>
      </c>
      <c r="L869" s="1" t="n">
        <v>-4.86</v>
      </c>
      <c r="N869" s="1" t="n">
        <v>868</v>
      </c>
    </row>
    <row r="870" customFormat="false" ht="15" hidden="false" customHeight="true" outlineLevel="0" collapsed="false">
      <c r="A870" s="60" t="n">
        <v>45440</v>
      </c>
      <c r="B870" s="1" t="n">
        <v>1957.75</v>
      </c>
      <c r="K870" s="60" t="n">
        <v>45440</v>
      </c>
      <c r="L870" s="1" t="n">
        <v>0</v>
      </c>
      <c r="N870" s="1" t="n">
        <v>869</v>
      </c>
    </row>
    <row r="871" customFormat="false" ht="15" hidden="false" customHeight="true" outlineLevel="0" collapsed="false">
      <c r="A871" s="60" t="n">
        <v>45441</v>
      </c>
      <c r="B871" s="1" t="n">
        <v>1943.24</v>
      </c>
      <c r="K871" s="60" t="n">
        <v>45441</v>
      </c>
      <c r="L871" s="1" t="n">
        <v>-14.51</v>
      </c>
      <c r="N871" s="1" t="n">
        <v>870</v>
      </c>
    </row>
    <row r="872" customFormat="false" ht="15" hidden="false" customHeight="true" outlineLevel="0" collapsed="false">
      <c r="A872" s="60" t="n">
        <v>45442</v>
      </c>
      <c r="B872" s="1" t="n">
        <v>1947.63</v>
      </c>
      <c r="K872" s="60" t="n">
        <v>45442</v>
      </c>
      <c r="L872" s="1" t="n">
        <v>-10.12</v>
      </c>
      <c r="N872" s="1" t="n">
        <v>871</v>
      </c>
    </row>
    <row r="873" customFormat="false" ht="15" hidden="false" customHeight="true" outlineLevel="0" collapsed="false">
      <c r="A873" s="60" t="n">
        <v>45443</v>
      </c>
      <c r="B873" s="1" t="n">
        <v>1923.97</v>
      </c>
      <c r="K873" s="60" t="n">
        <v>45443</v>
      </c>
      <c r="L873" s="1" t="n">
        <v>-33.78</v>
      </c>
      <c r="N873" s="1" t="n">
        <v>872</v>
      </c>
    </row>
    <row r="874" customFormat="false" ht="15" hidden="false" customHeight="true" outlineLevel="0" collapsed="false">
      <c r="A874" s="60" t="n">
        <v>45444</v>
      </c>
      <c r="B874" s="1" t="n">
        <v>1926.05</v>
      </c>
      <c r="K874" s="60" t="n">
        <v>45444</v>
      </c>
      <c r="L874" s="1" t="n">
        <v>-31.7</v>
      </c>
      <c r="N874" s="1" t="n">
        <v>873</v>
      </c>
    </row>
    <row r="875" customFormat="false" ht="15" hidden="false" customHeight="true" outlineLevel="0" collapsed="false">
      <c r="A875" s="60" t="n">
        <v>45445</v>
      </c>
      <c r="B875" s="1" t="n">
        <v>1914.04</v>
      </c>
      <c r="K875" s="60" t="n">
        <v>45445</v>
      </c>
      <c r="L875" s="1" t="n">
        <v>-43.71</v>
      </c>
      <c r="N875" s="1" t="n">
        <v>874</v>
      </c>
    </row>
    <row r="876" customFormat="false" ht="15" hidden="false" customHeight="true" outlineLevel="0" collapsed="false">
      <c r="A876" s="60" t="n">
        <v>45447</v>
      </c>
      <c r="B876" s="1" t="n">
        <v>1910.22</v>
      </c>
      <c r="K876" s="60" t="n">
        <v>45447</v>
      </c>
      <c r="L876" s="1" t="n">
        <v>-47.53</v>
      </c>
      <c r="N876" s="1" t="n">
        <v>875</v>
      </c>
    </row>
    <row r="877" customFormat="false" ht="15" hidden="false" customHeight="true" outlineLevel="0" collapsed="false">
      <c r="A877" s="60" t="n">
        <v>45450</v>
      </c>
      <c r="B877" s="1" t="n">
        <v>1891.22</v>
      </c>
      <c r="K877" s="60" t="n">
        <v>45450</v>
      </c>
      <c r="L877" s="1" t="n">
        <v>-66.53</v>
      </c>
      <c r="N877" s="1" t="n">
        <v>876</v>
      </c>
    </row>
    <row r="878" customFormat="false" ht="15" hidden="false" customHeight="true" outlineLevel="0" collapsed="false">
      <c r="A878" s="60" t="n">
        <v>45451</v>
      </c>
      <c r="B878" s="1" t="n">
        <v>1897.59</v>
      </c>
      <c r="K878" s="60" t="n">
        <v>45451</v>
      </c>
      <c r="L878" s="1" t="n">
        <v>-60.16</v>
      </c>
      <c r="N878" s="1" t="n">
        <v>877</v>
      </c>
    </row>
    <row r="879" customFormat="false" ht="15" hidden="false" customHeight="true" outlineLevel="0" collapsed="false">
      <c r="A879" s="60" t="n">
        <v>45452</v>
      </c>
      <c r="B879" s="1" t="n">
        <v>1900.08</v>
      </c>
      <c r="K879" s="60" t="n">
        <v>45452</v>
      </c>
      <c r="L879" s="1" t="n">
        <v>-57.67</v>
      </c>
      <c r="N879" s="1" t="n">
        <v>878</v>
      </c>
    </row>
    <row r="880" customFormat="false" ht="15" hidden="false" customHeight="true" outlineLevel="0" collapsed="false">
      <c r="A880" s="60" t="n">
        <v>45453</v>
      </c>
      <c r="B880" s="1" t="n">
        <v>1917.48</v>
      </c>
      <c r="K880" s="60" t="n">
        <v>45453</v>
      </c>
      <c r="L880" s="1" t="n">
        <v>-40.27</v>
      </c>
      <c r="N880" s="1" t="n">
        <v>879</v>
      </c>
    </row>
    <row r="881" customFormat="false" ht="15" hidden="false" customHeight="true" outlineLevel="0" collapsed="false">
      <c r="A881" s="60" t="n">
        <v>45455</v>
      </c>
      <c r="B881" s="1" t="n">
        <v>1914.48</v>
      </c>
      <c r="K881" s="60" t="n">
        <v>45455</v>
      </c>
      <c r="L881" s="1" t="n">
        <v>-43.27</v>
      </c>
      <c r="N881" s="1" t="n">
        <v>880</v>
      </c>
    </row>
    <row r="882" customFormat="false" ht="15" hidden="false" customHeight="true" outlineLevel="0" collapsed="false">
      <c r="A882" s="60" t="n">
        <v>45456</v>
      </c>
      <c r="B882" s="1" t="n">
        <v>1895.28</v>
      </c>
      <c r="K882" s="60" t="n">
        <v>45456</v>
      </c>
      <c r="L882" s="1" t="n">
        <v>-62.47</v>
      </c>
      <c r="N882" s="1" t="n">
        <v>881</v>
      </c>
    </row>
    <row r="883" customFormat="false" ht="15" hidden="false" customHeight="true" outlineLevel="0" collapsed="false">
      <c r="A883" s="60" t="n">
        <v>45457</v>
      </c>
      <c r="B883" s="1" t="n">
        <v>1898.5</v>
      </c>
      <c r="K883" s="60" t="n">
        <v>45457</v>
      </c>
      <c r="L883" s="1" t="n">
        <v>-59.25</v>
      </c>
      <c r="N883" s="1" t="n">
        <v>882</v>
      </c>
    </row>
    <row r="884" customFormat="false" ht="15" hidden="false" customHeight="true" outlineLevel="0" collapsed="false">
      <c r="A884" s="60" t="n">
        <v>45458</v>
      </c>
      <c r="B884" s="1" t="n">
        <v>1895.7</v>
      </c>
      <c r="K884" s="60" t="n">
        <v>45458</v>
      </c>
      <c r="L884" s="1" t="n">
        <v>-62.05</v>
      </c>
      <c r="N884" s="1" t="n">
        <v>883</v>
      </c>
    </row>
    <row r="885" customFormat="false" ht="15" hidden="false" customHeight="true" outlineLevel="0" collapsed="false">
      <c r="A885" s="60" t="n">
        <v>45459</v>
      </c>
      <c r="B885" s="1" t="n">
        <v>1898.25</v>
      </c>
      <c r="K885" s="60" t="n">
        <v>45459</v>
      </c>
      <c r="L885" s="1" t="n">
        <v>-59.5</v>
      </c>
      <c r="N885" s="1" t="n">
        <v>884</v>
      </c>
    </row>
    <row r="886" customFormat="false" ht="15" hidden="false" customHeight="true" outlineLevel="0" collapsed="false">
      <c r="A886" s="60" t="n">
        <v>45461</v>
      </c>
      <c r="B886" s="1" t="n">
        <v>1878.75</v>
      </c>
      <c r="K886" s="60" t="n">
        <v>45461</v>
      </c>
      <c r="L886" s="1" t="n">
        <v>-79</v>
      </c>
      <c r="N886" s="1" t="n">
        <v>885</v>
      </c>
    </row>
    <row r="887" customFormat="false" ht="15" hidden="false" customHeight="true" outlineLevel="0" collapsed="false">
      <c r="A887" s="60" t="n">
        <v>45462</v>
      </c>
      <c r="B887" s="1" t="n">
        <v>1881.24</v>
      </c>
      <c r="K887" s="60" t="n">
        <v>45462</v>
      </c>
      <c r="L887" s="1" t="n">
        <v>-76.51</v>
      </c>
      <c r="N887" s="1" t="n">
        <v>886</v>
      </c>
    </row>
    <row r="888" customFormat="false" ht="15" hidden="false" customHeight="true" outlineLevel="0" collapsed="false">
      <c r="A888" s="60" t="n">
        <v>45463</v>
      </c>
      <c r="B888" s="1" t="n">
        <v>1878.24</v>
      </c>
      <c r="K888" s="60" t="n">
        <v>45463</v>
      </c>
      <c r="L888" s="1" t="n">
        <v>-79.51</v>
      </c>
      <c r="N888" s="1" t="n">
        <v>887</v>
      </c>
    </row>
    <row r="889" customFormat="false" ht="15" hidden="false" customHeight="true" outlineLevel="0" collapsed="false">
      <c r="A889" s="60" t="n">
        <v>45464</v>
      </c>
      <c r="B889" s="1" t="n">
        <v>1880.73</v>
      </c>
      <c r="K889" s="60" t="n">
        <v>45464</v>
      </c>
      <c r="L889" s="1" t="n">
        <v>-77.02</v>
      </c>
      <c r="N889" s="1" t="n">
        <v>888</v>
      </c>
    </row>
    <row r="890" customFormat="false" ht="15" hidden="false" customHeight="true" outlineLevel="0" collapsed="false">
      <c r="A890" s="60" t="n">
        <v>45465</v>
      </c>
      <c r="B890" s="1" t="n">
        <v>1873.73</v>
      </c>
      <c r="K890" s="60" t="n">
        <v>45465</v>
      </c>
      <c r="L890" s="1" t="n">
        <v>-84.02</v>
      </c>
      <c r="N890" s="1" t="n">
        <v>889</v>
      </c>
    </row>
    <row r="891" customFormat="false" ht="15" hidden="false" customHeight="true" outlineLevel="0" collapsed="false">
      <c r="A891" s="60" t="n">
        <v>45471</v>
      </c>
      <c r="B891" s="1" t="n">
        <v>1871.91</v>
      </c>
      <c r="K891" s="60" t="n">
        <v>45471</v>
      </c>
      <c r="L891" s="1" t="n">
        <v>-85.84</v>
      </c>
      <c r="N891" s="1" t="n">
        <v>890</v>
      </c>
    </row>
    <row r="892" customFormat="false" ht="15" hidden="false" customHeight="true" outlineLevel="0" collapsed="false">
      <c r="A892" s="60" t="n">
        <v>45472</v>
      </c>
      <c r="B892" s="1" t="n">
        <v>1881.01</v>
      </c>
      <c r="K892" s="60" t="n">
        <v>45472</v>
      </c>
      <c r="L892" s="1" t="n">
        <v>-76.74</v>
      </c>
      <c r="N892" s="1" t="n">
        <v>891</v>
      </c>
    </row>
    <row r="893" customFormat="false" ht="15" hidden="false" customHeight="true" outlineLevel="0" collapsed="false">
      <c r="A893" s="60" t="n">
        <v>45473</v>
      </c>
      <c r="B893" s="1" t="n">
        <v>1882.65</v>
      </c>
      <c r="K893" s="60" t="n">
        <v>45473</v>
      </c>
      <c r="L893" s="1" t="n">
        <v>-75.1</v>
      </c>
      <c r="N893" s="1" t="n">
        <v>892</v>
      </c>
    </row>
    <row r="894" customFormat="false" ht="15" hidden="false" customHeight="true" outlineLevel="0" collapsed="false">
      <c r="A894" s="60" t="n">
        <v>45475</v>
      </c>
      <c r="B894" s="1" t="n">
        <v>1888.05</v>
      </c>
      <c r="K894" s="60" t="n">
        <v>45475</v>
      </c>
      <c r="L894" s="1" t="n">
        <v>-69.7</v>
      </c>
      <c r="N894" s="1" t="n">
        <v>893</v>
      </c>
    </row>
    <row r="895" customFormat="false" ht="15" hidden="false" customHeight="true" outlineLevel="0" collapsed="false">
      <c r="A895" s="60" t="n">
        <v>45476</v>
      </c>
      <c r="B895" s="1" t="n">
        <v>1912.95</v>
      </c>
      <c r="K895" s="60" t="n">
        <v>45476</v>
      </c>
      <c r="L895" s="1" t="n">
        <v>-44.8</v>
      </c>
      <c r="N895" s="1" t="n">
        <v>894</v>
      </c>
    </row>
    <row r="896" customFormat="false" ht="15" hidden="false" customHeight="true" outlineLevel="0" collapsed="false">
      <c r="A896" s="60" t="n">
        <v>45477</v>
      </c>
      <c r="B896" s="1" t="n">
        <v>1898.07</v>
      </c>
      <c r="K896" s="60" t="n">
        <v>45477</v>
      </c>
      <c r="L896" s="1" t="n">
        <v>-59.68</v>
      </c>
      <c r="N896" s="1" t="n">
        <v>895</v>
      </c>
    </row>
    <row r="897" customFormat="false" ht="15" hidden="false" customHeight="true" outlineLevel="0" collapsed="false">
      <c r="A897" s="60" t="n">
        <v>45478</v>
      </c>
      <c r="B897" s="1" t="n">
        <v>1890.01</v>
      </c>
      <c r="K897" s="60" t="n">
        <v>45478</v>
      </c>
      <c r="L897" s="1" t="n">
        <v>-67.74</v>
      </c>
      <c r="N897" s="1" t="n">
        <v>896</v>
      </c>
    </row>
    <row r="898" customFormat="false" ht="15" hidden="false" customHeight="true" outlineLevel="0" collapsed="false">
      <c r="A898" s="60" t="n">
        <v>45479</v>
      </c>
      <c r="B898" s="1" t="n">
        <v>1885.37</v>
      </c>
      <c r="K898" s="60" t="n">
        <v>45479</v>
      </c>
      <c r="L898" s="1" t="n">
        <v>-72.38</v>
      </c>
      <c r="N898" s="1" t="n">
        <v>897</v>
      </c>
    </row>
    <row r="899" customFormat="false" ht="15" hidden="false" customHeight="true" outlineLevel="0" collapsed="false">
      <c r="A899" s="60" t="n">
        <v>45480</v>
      </c>
      <c r="B899" s="1" t="n">
        <v>1903.62</v>
      </c>
      <c r="K899" s="60" t="n">
        <v>45480</v>
      </c>
      <c r="L899" s="1" t="n">
        <v>-54.13</v>
      </c>
      <c r="N899" s="1" t="n">
        <v>898</v>
      </c>
    </row>
    <row r="900" customFormat="false" ht="15" hidden="false" customHeight="true" outlineLevel="0" collapsed="false">
      <c r="A900" s="60" t="n">
        <v>45481</v>
      </c>
      <c r="B900" s="1" t="n">
        <v>1899.22</v>
      </c>
      <c r="K900" s="60" t="n">
        <v>45481</v>
      </c>
      <c r="L900" s="1" t="n">
        <v>-58.53</v>
      </c>
      <c r="N900" s="1" t="n">
        <v>899</v>
      </c>
    </row>
    <row r="901" customFormat="false" ht="15" hidden="false" customHeight="true" outlineLevel="0" collapsed="false">
      <c r="A901" s="60" t="n">
        <v>45484</v>
      </c>
      <c r="B901" s="1" t="n">
        <v>1906.52</v>
      </c>
      <c r="K901" s="60" t="n">
        <v>45484</v>
      </c>
      <c r="L901" s="1" t="n">
        <v>-51.23</v>
      </c>
      <c r="N901" s="1" t="n">
        <v>900</v>
      </c>
    </row>
    <row r="902" customFormat="false" ht="15" hidden="false" customHeight="true" outlineLevel="0" collapsed="false">
      <c r="A902" s="60" t="n">
        <v>45485</v>
      </c>
      <c r="B902" s="1" t="n">
        <v>1910.88</v>
      </c>
      <c r="K902" s="60" t="n">
        <v>45485</v>
      </c>
      <c r="L902" s="1" t="n">
        <v>-46.87</v>
      </c>
      <c r="N902" s="1" t="n">
        <v>901</v>
      </c>
    </row>
    <row r="903" customFormat="false" ht="15" hidden="false" customHeight="true" outlineLevel="0" collapsed="false">
      <c r="A903" s="60" t="n">
        <v>45486</v>
      </c>
      <c r="B903" s="1" t="n">
        <v>1910.91</v>
      </c>
      <c r="K903" s="60" t="n">
        <v>45486</v>
      </c>
      <c r="L903" s="1" t="n">
        <v>-46.84</v>
      </c>
      <c r="N903" s="1" t="n">
        <v>902</v>
      </c>
    </row>
    <row r="904" customFormat="false" ht="15" hidden="false" customHeight="true" outlineLevel="0" collapsed="false">
      <c r="A904" s="60" t="n">
        <v>45487</v>
      </c>
      <c r="B904" s="1" t="n">
        <v>1916.58</v>
      </c>
      <c r="K904" s="60" t="n">
        <v>45487</v>
      </c>
      <c r="L904" s="1" t="n">
        <v>-41.17</v>
      </c>
      <c r="N904" s="1" t="n">
        <v>903</v>
      </c>
    </row>
    <row r="905" customFormat="false" ht="15" hidden="false" customHeight="true" outlineLevel="0" collapsed="false">
      <c r="A905" s="60" t="n">
        <v>45490</v>
      </c>
      <c r="B905" s="1" t="n">
        <v>1913.74</v>
      </c>
      <c r="K905" s="60" t="n">
        <v>45490</v>
      </c>
      <c r="L905" s="1" t="n">
        <v>-44.01</v>
      </c>
      <c r="N905" s="1" t="n">
        <v>904</v>
      </c>
    </row>
    <row r="906" customFormat="false" ht="15" hidden="false" customHeight="true" outlineLevel="0" collapsed="false">
      <c r="A906" s="60" t="n">
        <v>45492</v>
      </c>
      <c r="B906" s="1" t="n">
        <v>1911.4</v>
      </c>
      <c r="K906" s="60" t="n">
        <v>45492</v>
      </c>
      <c r="L906" s="1" t="n">
        <v>-46.35</v>
      </c>
      <c r="N906" s="1" t="n">
        <v>905</v>
      </c>
    </row>
    <row r="907" customFormat="false" ht="15" hidden="false" customHeight="true" outlineLevel="0" collapsed="false">
      <c r="A907" s="60" t="n">
        <v>45493</v>
      </c>
      <c r="B907" s="1" t="n">
        <v>1924.92</v>
      </c>
      <c r="K907" s="60" t="n">
        <v>45493</v>
      </c>
      <c r="L907" s="1" t="n">
        <v>-32.83</v>
      </c>
      <c r="N907" s="1" t="n">
        <v>906</v>
      </c>
    </row>
    <row r="908" customFormat="false" ht="15" hidden="false" customHeight="true" outlineLevel="0" collapsed="false">
      <c r="A908" s="60" t="n">
        <v>45494</v>
      </c>
      <c r="B908" s="1" t="n">
        <v>1925.32</v>
      </c>
      <c r="K908" s="60" t="n">
        <v>45494</v>
      </c>
      <c r="L908" s="1" t="n">
        <v>-32.43</v>
      </c>
      <c r="N908" s="1" t="n">
        <v>907</v>
      </c>
    </row>
    <row r="909" customFormat="false" ht="15" hidden="false" customHeight="true" outlineLevel="0" collapsed="false">
      <c r="A909" s="60" t="n">
        <v>45497</v>
      </c>
      <c r="B909" s="1" t="n">
        <v>1927.08</v>
      </c>
      <c r="K909" s="60" t="n">
        <v>45497</v>
      </c>
      <c r="L909" s="1" t="n">
        <v>-30.67</v>
      </c>
      <c r="N909" s="1" t="n">
        <v>908</v>
      </c>
    </row>
    <row r="910" customFormat="false" ht="15" hidden="false" customHeight="true" outlineLevel="0" collapsed="false">
      <c r="A910" s="60" t="n">
        <v>45498</v>
      </c>
      <c r="B910" s="1" t="n">
        <v>1918.08</v>
      </c>
      <c r="K910" s="60" t="n">
        <v>45498</v>
      </c>
      <c r="L910" s="1" t="n">
        <v>-39.67</v>
      </c>
      <c r="N910" s="1" t="n">
        <v>909</v>
      </c>
    </row>
    <row r="911" customFormat="false" ht="15" hidden="false" customHeight="true" outlineLevel="0" collapsed="false">
      <c r="A911" s="60" t="n">
        <v>45500</v>
      </c>
      <c r="B911" s="1" t="n">
        <v>1920.97</v>
      </c>
      <c r="K911" s="60" t="n">
        <v>45500</v>
      </c>
      <c r="L911" s="1" t="n">
        <v>-36.78</v>
      </c>
      <c r="N911" s="1" t="n">
        <v>910</v>
      </c>
    </row>
    <row r="912" customFormat="false" ht="15" hidden="false" customHeight="true" outlineLevel="0" collapsed="false">
      <c r="A912" s="60" t="n">
        <v>45501</v>
      </c>
      <c r="B912" s="1" t="n">
        <v>1917.95</v>
      </c>
      <c r="K912" s="60" t="n">
        <v>45501</v>
      </c>
      <c r="L912" s="1" t="n">
        <v>-39.8</v>
      </c>
      <c r="N912" s="1" t="n">
        <v>911</v>
      </c>
    </row>
    <row r="913" customFormat="false" ht="15" hidden="false" customHeight="true" outlineLevel="0" collapsed="false">
      <c r="A913" s="60" t="n">
        <v>45502</v>
      </c>
      <c r="B913" s="1" t="n">
        <v>1908.45</v>
      </c>
      <c r="K913" s="60" t="n">
        <v>45502</v>
      </c>
      <c r="L913" s="1" t="n">
        <v>-49.3</v>
      </c>
      <c r="N913" s="1" t="n">
        <v>912</v>
      </c>
    </row>
    <row r="914" customFormat="false" ht="15" hidden="false" customHeight="true" outlineLevel="0" collapsed="false">
      <c r="A914" s="60" t="n">
        <v>45503</v>
      </c>
      <c r="B914" s="1" t="n">
        <v>1940.63</v>
      </c>
      <c r="K914" s="60" t="n">
        <v>45503</v>
      </c>
      <c r="L914" s="1" t="n">
        <v>-17.12</v>
      </c>
      <c r="N914" s="1" t="n">
        <v>913</v>
      </c>
    </row>
    <row r="915" customFormat="false" ht="15" hidden="false" customHeight="true" outlineLevel="0" collapsed="false">
      <c r="A915" s="60" t="n">
        <v>45504</v>
      </c>
      <c r="B915" s="1" t="n">
        <v>1940.43</v>
      </c>
      <c r="K915" s="60" t="n">
        <v>45504</v>
      </c>
      <c r="L915" s="1" t="n">
        <v>-17.32</v>
      </c>
      <c r="N915" s="1" t="n">
        <v>914</v>
      </c>
    </row>
    <row r="916" customFormat="false" ht="15" hidden="false" customHeight="true" outlineLevel="0" collapsed="false">
      <c r="A916" s="60" t="n">
        <v>45505</v>
      </c>
      <c r="B916" s="1" t="n">
        <v>1933.93</v>
      </c>
      <c r="K916" s="60" t="n">
        <v>45505</v>
      </c>
      <c r="L916" s="1" t="n">
        <v>-23.82</v>
      </c>
      <c r="N916" s="1" t="n">
        <v>915</v>
      </c>
    </row>
    <row r="917" customFormat="false" ht="15" hidden="false" customHeight="true" outlineLevel="0" collapsed="false">
      <c r="A917" s="60" t="n">
        <v>45506</v>
      </c>
      <c r="B917" s="1" t="n">
        <v>1921.71</v>
      </c>
      <c r="K917" s="60" t="n">
        <v>45506</v>
      </c>
      <c r="L917" s="1" t="n">
        <v>-36.04</v>
      </c>
      <c r="N917" s="1" t="n">
        <v>916</v>
      </c>
    </row>
    <row r="918" customFormat="false" ht="15" hidden="false" customHeight="true" outlineLevel="0" collapsed="false">
      <c r="A918" s="60" t="n">
        <v>45507</v>
      </c>
      <c r="B918" s="1" t="n">
        <v>1913.41</v>
      </c>
      <c r="K918" s="60" t="n">
        <v>45507</v>
      </c>
      <c r="L918" s="1" t="n">
        <v>-44.34</v>
      </c>
      <c r="N918" s="1" t="n">
        <v>917</v>
      </c>
    </row>
    <row r="919" customFormat="false" ht="15" hidden="false" customHeight="true" outlineLevel="0" collapsed="false">
      <c r="A919" s="60" t="n">
        <v>45508</v>
      </c>
      <c r="B919" s="1" t="n">
        <v>1914.81</v>
      </c>
      <c r="K919" s="60" t="n">
        <v>45508</v>
      </c>
      <c r="L919" s="1" t="n">
        <v>-42.94</v>
      </c>
      <c r="N919" s="1" t="n">
        <v>918</v>
      </c>
    </row>
    <row r="920" customFormat="false" ht="15" hidden="false" customHeight="true" outlineLevel="0" collapsed="false">
      <c r="A920" s="60" t="n">
        <v>45510</v>
      </c>
      <c r="B920" s="1" t="n">
        <v>1903.61</v>
      </c>
      <c r="K920" s="60" t="n">
        <v>45510</v>
      </c>
      <c r="L920" s="1" t="n">
        <v>-54.14</v>
      </c>
      <c r="N920" s="1" t="n">
        <v>919</v>
      </c>
    </row>
    <row r="921" customFormat="false" ht="15" hidden="false" customHeight="true" outlineLevel="0" collapsed="false">
      <c r="A921" s="60" t="n">
        <v>45511</v>
      </c>
      <c r="B921" s="1" t="n">
        <v>1894.61</v>
      </c>
      <c r="K921" s="60" t="n">
        <v>45511</v>
      </c>
      <c r="L921" s="1" t="n">
        <v>-63.14</v>
      </c>
      <c r="N921" s="1" t="n">
        <v>920</v>
      </c>
    </row>
    <row r="922" customFormat="false" ht="15" hidden="false" customHeight="true" outlineLevel="0" collapsed="false">
      <c r="A922" s="60" t="n">
        <v>45513</v>
      </c>
      <c r="B922" s="1" t="n">
        <v>1885.11</v>
      </c>
      <c r="K922" s="60" t="n">
        <v>45513</v>
      </c>
      <c r="L922" s="1" t="n">
        <v>-72.64</v>
      </c>
      <c r="N922" s="1" t="n">
        <v>921</v>
      </c>
    </row>
    <row r="923" customFormat="false" ht="15" hidden="false" customHeight="true" outlineLevel="0" collapsed="false">
      <c r="A923" s="60" t="n">
        <v>45514</v>
      </c>
      <c r="B923" s="1" t="n">
        <v>1886.24</v>
      </c>
      <c r="K923" s="60" t="n">
        <v>45514</v>
      </c>
      <c r="L923" s="1" t="n">
        <v>-71.51</v>
      </c>
      <c r="N923" s="1" t="n">
        <v>922</v>
      </c>
    </row>
    <row r="924" customFormat="false" ht="15" hidden="false" customHeight="true" outlineLevel="0" collapsed="false">
      <c r="A924" s="60" t="n">
        <v>45515</v>
      </c>
      <c r="B924" s="1" t="n">
        <v>1896.34</v>
      </c>
      <c r="K924" s="60" t="n">
        <v>45515</v>
      </c>
      <c r="L924" s="1" t="n">
        <v>-61.41</v>
      </c>
      <c r="N924" s="1" t="n">
        <v>923</v>
      </c>
    </row>
    <row r="925" customFormat="false" ht="15" hidden="false" customHeight="true" outlineLevel="0" collapsed="false">
      <c r="A925" s="60" t="n">
        <v>45518</v>
      </c>
      <c r="B925" s="1" t="n">
        <v>1896.34</v>
      </c>
      <c r="K925" s="60" t="n">
        <v>45518</v>
      </c>
      <c r="L925" s="1" t="n">
        <v>-61.41</v>
      </c>
      <c r="N925" s="1" t="n">
        <v>924</v>
      </c>
    </row>
    <row r="926" customFormat="false" ht="15" hidden="false" customHeight="true" outlineLevel="0" collapsed="false">
      <c r="A926" s="60" t="n">
        <v>45521</v>
      </c>
      <c r="B926" s="1" t="n">
        <v>1896.79</v>
      </c>
      <c r="K926" s="60" t="n">
        <v>45521</v>
      </c>
      <c r="L926" s="1" t="n">
        <v>-60.96</v>
      </c>
      <c r="N926" s="1" t="n">
        <v>925</v>
      </c>
    </row>
    <row r="927" customFormat="false" ht="15" hidden="false" customHeight="true" outlineLevel="0" collapsed="false">
      <c r="A927" s="60" t="n">
        <v>45554</v>
      </c>
      <c r="B927" s="1" t="n">
        <v>1981.43</v>
      </c>
      <c r="K927" s="60" t="n">
        <v>45554</v>
      </c>
      <c r="L927" s="1" t="n">
        <v>0</v>
      </c>
      <c r="N927" s="1" t="n">
        <v>926</v>
      </c>
    </row>
    <row r="928" customFormat="false" ht="15" hidden="false" customHeight="true" outlineLevel="0" collapsed="false">
      <c r="A928" s="60" t="n">
        <v>45575</v>
      </c>
      <c r="B928" s="1" t="n">
        <v>1987.36</v>
      </c>
      <c r="K928" s="60" t="n">
        <v>45575</v>
      </c>
      <c r="L928" s="1" t="n">
        <v>0</v>
      </c>
      <c r="N928" s="1" t="n">
        <v>927</v>
      </c>
    </row>
    <row r="929" customFormat="false" ht="15" hidden="false" customHeight="true" outlineLevel="0" collapsed="false">
      <c r="A929" s="60" t="n">
        <v>45576</v>
      </c>
      <c r="B929" s="1" t="n">
        <v>1981.36</v>
      </c>
      <c r="K929" s="60" t="n">
        <v>45576</v>
      </c>
      <c r="L929" s="1" t="n">
        <v>-6</v>
      </c>
      <c r="N929" s="1" t="n">
        <v>928</v>
      </c>
    </row>
    <row r="930" customFormat="false" ht="15" hidden="false" customHeight="true" outlineLevel="0" collapsed="false">
      <c r="A930" s="60" t="n">
        <v>45577</v>
      </c>
      <c r="B930" s="1" t="n">
        <v>1990.86</v>
      </c>
      <c r="K930" s="60" t="n">
        <v>45577</v>
      </c>
      <c r="L930" s="1" t="n">
        <v>0</v>
      </c>
      <c r="N930" s="1" t="n">
        <v>929</v>
      </c>
    </row>
    <row r="931" customFormat="false" ht="15" hidden="false" customHeight="true" outlineLevel="0" collapsed="false">
      <c r="A931" s="60" t="n">
        <v>45578</v>
      </c>
      <c r="B931" s="1" t="n">
        <v>1987.86</v>
      </c>
      <c r="K931" s="60" t="n">
        <v>45578</v>
      </c>
      <c r="L931" s="1" t="n">
        <v>-3</v>
      </c>
      <c r="N931" s="1" t="n">
        <v>930</v>
      </c>
    </row>
    <row r="932" customFormat="false" ht="15" hidden="false" customHeight="true" outlineLevel="0" collapsed="false">
      <c r="A932" s="60" t="n">
        <v>45582</v>
      </c>
      <c r="B932" s="1" t="n">
        <v>1987.02</v>
      </c>
      <c r="K932" s="60" t="n">
        <v>45582</v>
      </c>
      <c r="L932" s="1" t="n">
        <v>-3.84</v>
      </c>
      <c r="N932" s="1" t="n">
        <v>931</v>
      </c>
    </row>
    <row r="933" customFormat="false" ht="15" hidden="false" customHeight="true" outlineLevel="0" collapsed="false">
      <c r="A933" s="60" t="n">
        <v>45584</v>
      </c>
      <c r="B933" s="1" t="n">
        <v>1979.77</v>
      </c>
      <c r="K933" s="60" t="n">
        <v>45584</v>
      </c>
      <c r="L933" s="1" t="n">
        <v>-11.09</v>
      </c>
      <c r="N933" s="1" t="n">
        <v>932</v>
      </c>
    </row>
    <row r="934" customFormat="false" ht="15" hidden="false" customHeight="true" outlineLevel="0" collapsed="false">
      <c r="A934" s="60" t="n">
        <v>45588</v>
      </c>
      <c r="B934" s="1" t="n">
        <v>1971.33</v>
      </c>
      <c r="K934" s="60" t="n">
        <v>45588</v>
      </c>
      <c r="L934" s="1" t="n">
        <v>-19.53</v>
      </c>
      <c r="N934" s="1" t="n">
        <v>933</v>
      </c>
    </row>
    <row r="935" customFormat="false" ht="15" hidden="false" customHeight="true" outlineLevel="0" collapsed="false">
      <c r="A935" s="60" t="n">
        <v>45589</v>
      </c>
      <c r="B935" s="1" t="n">
        <v>1975.02</v>
      </c>
      <c r="K935" s="60" t="n">
        <v>45589</v>
      </c>
      <c r="L935" s="1" t="n">
        <v>-15.84</v>
      </c>
      <c r="N935" s="1" t="n">
        <v>934</v>
      </c>
    </row>
    <row r="936" customFormat="false" ht="15" hidden="false" customHeight="true" outlineLevel="0" collapsed="false">
      <c r="A936" s="60" t="n">
        <v>45590</v>
      </c>
      <c r="B936" s="1" t="n">
        <v>1983.24</v>
      </c>
      <c r="K936" s="60" t="n">
        <v>45590</v>
      </c>
      <c r="L936" s="1" t="n">
        <v>-7.62</v>
      </c>
      <c r="N936" s="1" t="n">
        <v>935</v>
      </c>
    </row>
    <row r="937" customFormat="false" ht="15" hidden="false" customHeight="true" outlineLevel="0" collapsed="false">
      <c r="A937" s="60" t="n">
        <v>45591</v>
      </c>
      <c r="B937" s="1" t="n">
        <v>1995.49</v>
      </c>
      <c r="K937" s="60" t="n">
        <v>45591</v>
      </c>
      <c r="L937" s="1" t="n">
        <v>0</v>
      </c>
      <c r="N937" s="1" t="n">
        <v>936</v>
      </c>
    </row>
    <row r="938" customFormat="false" ht="15" hidden="false" customHeight="true" outlineLevel="0" collapsed="false">
      <c r="A938" s="60" t="n">
        <v>45592</v>
      </c>
      <c r="B938" s="1" t="n">
        <v>1967.29</v>
      </c>
      <c r="K938" s="60" t="n">
        <v>45592</v>
      </c>
      <c r="L938" s="1" t="n">
        <v>-28.2</v>
      </c>
      <c r="N938" s="1" t="n">
        <v>937</v>
      </c>
    </row>
    <row r="939" customFormat="false" ht="15" hidden="false" customHeight="true" outlineLevel="0" collapsed="false">
      <c r="A939" s="60" t="n">
        <v>45593</v>
      </c>
      <c r="B939" s="1" t="n">
        <v>1941.89</v>
      </c>
      <c r="K939" s="60" t="n">
        <v>45593</v>
      </c>
      <c r="L939" s="1" t="n">
        <v>-53.6</v>
      </c>
      <c r="N939" s="1" t="n">
        <v>938</v>
      </c>
    </row>
    <row r="940" customFormat="false" ht="15" hidden="false" customHeight="true" outlineLevel="0" collapsed="false">
      <c r="A940" s="60" t="n">
        <v>45594</v>
      </c>
      <c r="B940" s="1" t="n">
        <v>1939.88</v>
      </c>
      <c r="K940" s="60" t="n">
        <v>45594</v>
      </c>
      <c r="L940" s="1" t="n">
        <v>-55.61</v>
      </c>
      <c r="N940" s="1" t="n">
        <v>939</v>
      </c>
    </row>
    <row r="941" customFormat="false" ht="15" hidden="false" customHeight="true" outlineLevel="0" collapsed="false">
      <c r="A941" s="60" t="n">
        <v>45595</v>
      </c>
      <c r="B941" s="1" t="n">
        <v>1942.71</v>
      </c>
      <c r="K941" s="60" t="n">
        <v>45595</v>
      </c>
      <c r="L941" s="1" t="n">
        <v>-52.78</v>
      </c>
      <c r="N941" s="1" t="n">
        <v>940</v>
      </c>
    </row>
    <row r="942" customFormat="false" ht="15" hidden="false" customHeight="true" outlineLevel="0" collapsed="false">
      <c r="A942" s="60" t="n">
        <v>45596</v>
      </c>
      <c r="B942" s="1" t="n">
        <v>1916.06</v>
      </c>
      <c r="K942" s="60" t="n">
        <v>45596</v>
      </c>
      <c r="L942" s="1" t="n">
        <v>-79.43</v>
      </c>
      <c r="N942" s="1" t="n">
        <v>941</v>
      </c>
    </row>
    <row r="943" customFormat="false" ht="15" hidden="false" customHeight="true" outlineLevel="0" collapsed="false">
      <c r="A943" s="60" t="n">
        <v>45597</v>
      </c>
      <c r="B943" s="1" t="n">
        <v>1932.36</v>
      </c>
      <c r="K943" s="60" t="n">
        <v>45597</v>
      </c>
      <c r="L943" s="1" t="n">
        <v>-63.13</v>
      </c>
      <c r="N943" s="1" t="n">
        <v>942</v>
      </c>
    </row>
    <row r="944" customFormat="false" ht="15" hidden="false" customHeight="true" outlineLevel="0" collapsed="false">
      <c r="A944" s="60" t="n">
        <v>45598</v>
      </c>
      <c r="B944" s="1" t="n">
        <v>1920.16</v>
      </c>
      <c r="K944" s="60" t="n">
        <v>45598</v>
      </c>
      <c r="L944" s="1" t="n">
        <v>-75.33</v>
      </c>
      <c r="N944" s="1" t="n">
        <v>943</v>
      </c>
    </row>
    <row r="945" customFormat="false" ht="15" hidden="false" customHeight="true" outlineLevel="0" collapsed="false">
      <c r="A945" s="60" t="n">
        <v>45599</v>
      </c>
      <c r="B945" s="1" t="n">
        <v>1941.21</v>
      </c>
      <c r="K945" s="60" t="n">
        <v>45599</v>
      </c>
      <c r="L945" s="1" t="n">
        <v>-54.28</v>
      </c>
      <c r="N945" s="1" t="n">
        <v>944</v>
      </c>
    </row>
    <row r="946" customFormat="false" ht="15" hidden="false" customHeight="true" outlineLevel="0" collapsed="false">
      <c r="A946" s="60" t="n">
        <v>45600</v>
      </c>
      <c r="B946" s="1" t="n">
        <v>1944.43</v>
      </c>
      <c r="K946" s="60" t="n">
        <v>45600</v>
      </c>
      <c r="L946" s="1" t="n">
        <v>-51.06</v>
      </c>
      <c r="N946" s="1" t="n">
        <v>945</v>
      </c>
    </row>
    <row r="947" customFormat="false" ht="15" hidden="false" customHeight="true" outlineLevel="0" collapsed="false">
      <c r="A947" s="60" t="n">
        <v>45601</v>
      </c>
      <c r="B947" s="1" t="n">
        <v>1931.39</v>
      </c>
      <c r="K947" s="60" t="n">
        <v>45601</v>
      </c>
      <c r="L947" s="1" t="n">
        <v>-64.1</v>
      </c>
      <c r="N947" s="1" t="n">
        <v>946</v>
      </c>
    </row>
    <row r="948" customFormat="false" ht="15" hidden="false" customHeight="true" outlineLevel="0" collapsed="false">
      <c r="A948" s="60" t="n">
        <v>45603</v>
      </c>
      <c r="B948" s="1" t="n">
        <v>1937.43</v>
      </c>
      <c r="K948" s="60" t="n">
        <v>45603</v>
      </c>
      <c r="L948" s="1" t="n">
        <v>-58.06</v>
      </c>
      <c r="N948" s="1" t="n">
        <v>947</v>
      </c>
    </row>
    <row r="949" customFormat="false" ht="15" hidden="false" customHeight="true" outlineLevel="0" collapsed="false">
      <c r="A949" s="60" t="n">
        <v>45604</v>
      </c>
      <c r="B949" s="1" t="n">
        <v>1939.21</v>
      </c>
      <c r="K949" s="60" t="n">
        <v>45604</v>
      </c>
      <c r="L949" s="1" t="n">
        <v>-56.28</v>
      </c>
      <c r="N949" s="1" t="n">
        <v>948</v>
      </c>
    </row>
    <row r="950" customFormat="false" ht="15" hidden="false" customHeight="true" outlineLevel="0" collapsed="false">
      <c r="A950" s="60" t="n">
        <v>45605</v>
      </c>
      <c r="B950" s="1" t="n">
        <v>1919.61</v>
      </c>
      <c r="K950" s="60" t="n">
        <v>45605</v>
      </c>
      <c r="L950" s="1" t="n">
        <v>-75.88</v>
      </c>
      <c r="N950" s="1" t="n">
        <v>949</v>
      </c>
    </row>
    <row r="951" customFormat="false" ht="15" hidden="false" customHeight="true" outlineLevel="0" collapsed="false">
      <c r="A951" s="60" t="n">
        <v>45606</v>
      </c>
      <c r="B951" s="1" t="n">
        <v>1928.49</v>
      </c>
      <c r="K951" s="60" t="n">
        <v>45606</v>
      </c>
      <c r="L951" s="1" t="n">
        <v>-67</v>
      </c>
      <c r="N951" s="1" t="n">
        <v>950</v>
      </c>
    </row>
    <row r="952" customFormat="false" ht="15" hidden="false" customHeight="true" outlineLevel="0" collapsed="false">
      <c r="A952" s="60" t="n">
        <v>45607</v>
      </c>
      <c r="B952" s="1" t="n">
        <v>1984.98</v>
      </c>
      <c r="K952" s="60" t="n">
        <v>45607</v>
      </c>
      <c r="L952" s="1" t="n">
        <v>-10.51</v>
      </c>
      <c r="N952" s="1" t="n">
        <v>951</v>
      </c>
    </row>
    <row r="953" customFormat="false" ht="15" hidden="false" customHeight="true" outlineLevel="0" collapsed="false">
      <c r="A953" s="60" t="n">
        <v>45608</v>
      </c>
      <c r="B953" s="1" t="n">
        <v>1990.68</v>
      </c>
      <c r="K953" s="60" t="n">
        <v>45608</v>
      </c>
      <c r="L953" s="1" t="n">
        <v>-4.81</v>
      </c>
      <c r="N953" s="1" t="n">
        <v>952</v>
      </c>
    </row>
    <row r="954" customFormat="false" ht="15" hidden="false" customHeight="true" outlineLevel="0" collapsed="false">
      <c r="A954" s="60" t="n">
        <v>45609</v>
      </c>
      <c r="B954" s="1" t="n">
        <v>1972.63</v>
      </c>
      <c r="K954" s="60" t="n">
        <v>45609</v>
      </c>
      <c r="L954" s="1" t="n">
        <v>-22.86</v>
      </c>
      <c r="N954" s="1" t="n">
        <v>953</v>
      </c>
    </row>
    <row r="955" customFormat="false" ht="15" hidden="false" customHeight="true" outlineLevel="0" collapsed="false">
      <c r="A955" s="60" t="n">
        <v>45610</v>
      </c>
      <c r="B955" s="1" t="n">
        <v>1972.63</v>
      </c>
      <c r="K955" s="60" t="n">
        <v>45610</v>
      </c>
      <c r="L955" s="1" t="n">
        <v>-22.86</v>
      </c>
      <c r="N955" s="1" t="n">
        <v>954</v>
      </c>
    </row>
    <row r="956" customFormat="false" ht="15" hidden="false" customHeight="true" outlineLevel="0" collapsed="false">
      <c r="A956" s="60" t="n">
        <v>45611</v>
      </c>
      <c r="B956" s="1" t="n">
        <v>1974.71</v>
      </c>
      <c r="K956" s="60" t="n">
        <v>45611</v>
      </c>
      <c r="L956" s="1" t="n">
        <v>-20.78</v>
      </c>
      <c r="N956" s="1" t="n">
        <v>955</v>
      </c>
    </row>
    <row r="957" customFormat="false" ht="15" hidden="false" customHeight="true" outlineLevel="0" collapsed="false">
      <c r="A957" s="60" t="n">
        <v>45612</v>
      </c>
      <c r="B957" s="1" t="n">
        <v>1936.73</v>
      </c>
      <c r="K957" s="60" t="n">
        <v>45612</v>
      </c>
      <c r="L957" s="1" t="n">
        <v>-58.76</v>
      </c>
      <c r="N957" s="1" t="n">
        <v>956</v>
      </c>
    </row>
    <row r="958" customFormat="false" ht="15" hidden="false" customHeight="true" outlineLevel="0" collapsed="false">
      <c r="A958" s="60" t="n">
        <v>45613</v>
      </c>
      <c r="B958" s="1" t="n">
        <v>1941.08</v>
      </c>
      <c r="K958" s="60" t="n">
        <v>45613</v>
      </c>
      <c r="L958" s="1" t="n">
        <v>-54.41</v>
      </c>
      <c r="N958" s="1" t="n">
        <v>957</v>
      </c>
    </row>
    <row r="959" customFormat="false" ht="15" hidden="false" customHeight="true" outlineLevel="0" collapsed="false">
      <c r="A959" s="60" t="n">
        <v>45614</v>
      </c>
      <c r="B959" s="1" t="n">
        <v>1964.48</v>
      </c>
      <c r="K959" s="60" t="n">
        <v>45614</v>
      </c>
      <c r="L959" s="1" t="n">
        <v>-31.01</v>
      </c>
      <c r="N959" s="1" t="n">
        <v>958</v>
      </c>
    </row>
    <row r="960" customFormat="false" ht="15" hidden="false" customHeight="true" outlineLevel="0" collapsed="false">
      <c r="A960" s="60" t="n">
        <v>45615</v>
      </c>
      <c r="B960" s="1" t="n">
        <v>1953.63</v>
      </c>
      <c r="K960" s="60" t="n">
        <v>45615</v>
      </c>
      <c r="L960" s="1" t="n">
        <v>-41.86</v>
      </c>
      <c r="N960" s="1" t="n">
        <v>959</v>
      </c>
    </row>
    <row r="961" customFormat="false" ht="15" hidden="false" customHeight="true" outlineLevel="0" collapsed="false">
      <c r="A961" s="60" t="n">
        <v>45616</v>
      </c>
      <c r="B961" s="1" t="n">
        <v>1940.65</v>
      </c>
      <c r="K961" s="60" t="n">
        <v>45616</v>
      </c>
      <c r="L961" s="1" t="n">
        <v>-54.84</v>
      </c>
      <c r="N961" s="1" t="n">
        <v>960</v>
      </c>
    </row>
    <row r="962" customFormat="false" ht="15" hidden="false" customHeight="true" outlineLevel="0" collapsed="false">
      <c r="A962" s="60" t="n">
        <v>45617</v>
      </c>
      <c r="B962" s="1" t="n">
        <v>1948.85</v>
      </c>
      <c r="K962" s="60" t="n">
        <v>45617</v>
      </c>
      <c r="L962" s="1" t="n">
        <v>-46.64</v>
      </c>
      <c r="N962" s="1" t="n">
        <v>961</v>
      </c>
    </row>
    <row r="963" customFormat="false" ht="15" hidden="false" customHeight="true" outlineLevel="0" collapsed="false">
      <c r="A963" s="60" t="n">
        <v>45618</v>
      </c>
      <c r="B963" s="1" t="n">
        <v>1941.97</v>
      </c>
      <c r="K963" s="60" t="n">
        <v>45618</v>
      </c>
      <c r="L963" s="1" t="n">
        <v>-53.52</v>
      </c>
      <c r="N963" s="1" t="n">
        <v>962</v>
      </c>
    </row>
    <row r="964" customFormat="false" ht="15" hidden="false" customHeight="true" outlineLevel="0" collapsed="false">
      <c r="A964" s="60" t="n">
        <v>45619</v>
      </c>
      <c r="B964" s="1" t="n">
        <v>1935.65</v>
      </c>
      <c r="K964" s="60" t="n">
        <v>45619</v>
      </c>
      <c r="L964" s="1" t="n">
        <v>-59.84</v>
      </c>
      <c r="N964" s="1" t="n">
        <v>963</v>
      </c>
    </row>
    <row r="965" customFormat="false" ht="15" hidden="false" customHeight="true" outlineLevel="0" collapsed="false">
      <c r="A965" s="60" t="n">
        <v>45620</v>
      </c>
      <c r="B965" s="1" t="n">
        <v>1932.29</v>
      </c>
      <c r="K965" s="60" t="n">
        <v>45620</v>
      </c>
      <c r="L965" s="1" t="n">
        <v>-63.2</v>
      </c>
      <c r="N965" s="1" t="n">
        <v>964</v>
      </c>
    </row>
    <row r="966" customFormat="false" ht="15" hidden="false" customHeight="true" outlineLevel="0" collapsed="false">
      <c r="A966" s="60" t="n">
        <v>45621</v>
      </c>
      <c r="B966" s="1" t="n">
        <v>1976.34</v>
      </c>
      <c r="K966" s="60" t="n">
        <v>45621</v>
      </c>
      <c r="L966" s="1" t="n">
        <v>-19.15</v>
      </c>
      <c r="N966" s="1" t="n">
        <v>965</v>
      </c>
    </row>
    <row r="967" customFormat="false" ht="15" hidden="false" customHeight="true" outlineLevel="0" collapsed="false">
      <c r="A967" s="60" t="n">
        <v>45622</v>
      </c>
      <c r="B967" s="1" t="n">
        <v>2022.81</v>
      </c>
      <c r="K967" s="60" t="n">
        <v>45622</v>
      </c>
      <c r="L967" s="1" t="n">
        <v>0</v>
      </c>
      <c r="N967" s="1" t="n">
        <v>966</v>
      </c>
    </row>
    <row r="968" customFormat="false" ht="15" hidden="false" customHeight="true" outlineLevel="0" collapsed="false">
      <c r="A968" s="60" t="n">
        <v>45623</v>
      </c>
      <c r="B968" s="1" t="n">
        <v>2013.01</v>
      </c>
      <c r="K968" s="60" t="n">
        <v>45623</v>
      </c>
      <c r="L968" s="1" t="n">
        <v>-9.8</v>
      </c>
      <c r="N968" s="1" t="n">
        <v>967</v>
      </c>
    </row>
    <row r="969" customFormat="false" ht="15" hidden="false" customHeight="true" outlineLevel="0" collapsed="false">
      <c r="A969" s="60" t="n">
        <v>45624</v>
      </c>
      <c r="B969" s="1" t="n">
        <v>1992.23</v>
      </c>
      <c r="K969" s="60" t="n">
        <v>45624</v>
      </c>
      <c r="L969" s="1" t="n">
        <v>-30.58</v>
      </c>
      <c r="N969" s="1" t="n">
        <v>968</v>
      </c>
    </row>
    <row r="970" customFormat="false" ht="15" hidden="false" customHeight="true" outlineLevel="0" collapsed="false">
      <c r="A970" s="60" t="n">
        <v>45626</v>
      </c>
      <c r="B970" s="1" t="n">
        <v>2002.13</v>
      </c>
      <c r="K970" s="60" t="n">
        <v>45626</v>
      </c>
      <c r="L970" s="1" t="n">
        <v>-20.68</v>
      </c>
      <c r="N970" s="1" t="n">
        <v>969</v>
      </c>
    </row>
    <row r="971" customFormat="false" ht="15" hidden="false" customHeight="true" outlineLevel="0" collapsed="false">
      <c r="A971" s="60" t="n">
        <v>45628</v>
      </c>
      <c r="B971" s="1" t="n">
        <v>2027.79</v>
      </c>
      <c r="K971" s="60" t="n">
        <v>45628</v>
      </c>
      <c r="L971" s="1" t="n">
        <v>0</v>
      </c>
      <c r="N971" s="1" t="n">
        <v>970</v>
      </c>
    </row>
    <row r="972" customFormat="false" ht="15" hidden="false" customHeight="true" outlineLevel="0" collapsed="false">
      <c r="A972" s="60" t="n">
        <v>45629</v>
      </c>
      <c r="B972" s="1" t="n">
        <v>2037.54</v>
      </c>
      <c r="K972" s="60" t="n">
        <v>45629</v>
      </c>
      <c r="L972" s="1" t="n">
        <v>0</v>
      </c>
      <c r="N972" s="1" t="n">
        <v>971</v>
      </c>
    </row>
    <row r="973" customFormat="false" ht="15" hidden="false" customHeight="true" outlineLevel="0" collapsed="false">
      <c r="A973" s="60" t="n">
        <v>45630</v>
      </c>
      <c r="B973" s="1" t="n">
        <v>2017.98</v>
      </c>
      <c r="K973" s="60" t="n">
        <v>45630</v>
      </c>
      <c r="L973" s="1" t="n">
        <v>-19.56</v>
      </c>
      <c r="N973" s="1" t="n">
        <v>972</v>
      </c>
    </row>
    <row r="974" customFormat="false" ht="15" hidden="false" customHeight="true" outlineLevel="0" collapsed="false">
      <c r="A974" s="60" t="n">
        <v>45631</v>
      </c>
      <c r="B974" s="1" t="n">
        <v>2017.98</v>
      </c>
      <c r="K974" s="60" t="n">
        <v>45631</v>
      </c>
      <c r="L974" s="1" t="n">
        <v>-19.56</v>
      </c>
      <c r="N974" s="1" t="n">
        <v>973</v>
      </c>
    </row>
    <row r="975" customFormat="false" ht="15" hidden="false" customHeight="true" outlineLevel="0" collapsed="false">
      <c r="A975" s="60" t="n">
        <v>45632</v>
      </c>
      <c r="B975" s="1" t="n">
        <v>2089.33</v>
      </c>
      <c r="K975" s="60" t="n">
        <v>45632</v>
      </c>
      <c r="L975" s="1" t="n">
        <v>0</v>
      </c>
      <c r="N975" s="1" t="n">
        <v>974</v>
      </c>
    </row>
    <row r="976" customFormat="false" ht="15" hidden="false" customHeight="true" outlineLevel="0" collapsed="false">
      <c r="A976" s="60" t="n">
        <v>45633</v>
      </c>
      <c r="B976" s="1" t="n">
        <v>2076.61</v>
      </c>
      <c r="K976" s="60" t="n">
        <v>45633</v>
      </c>
      <c r="L976" s="1" t="n">
        <v>-12.72</v>
      </c>
      <c r="N976" s="1" t="n">
        <v>975</v>
      </c>
    </row>
    <row r="977" customFormat="false" ht="15" hidden="false" customHeight="true" outlineLevel="0" collapsed="false">
      <c r="A977" s="60" t="n">
        <v>45634</v>
      </c>
      <c r="B977" s="1" t="n">
        <v>2096.13</v>
      </c>
      <c r="K977" s="60" t="n">
        <v>45634</v>
      </c>
      <c r="L977" s="1" t="n">
        <v>0</v>
      </c>
      <c r="N977" s="1" t="n">
        <v>976</v>
      </c>
    </row>
    <row r="978" customFormat="false" ht="15" hidden="false" customHeight="true" outlineLevel="0" collapsed="false">
      <c r="A978" s="60" t="n">
        <v>45635</v>
      </c>
      <c r="B978" s="1" t="n">
        <v>2062.24</v>
      </c>
      <c r="K978" s="60" t="n">
        <v>45635</v>
      </c>
      <c r="L978" s="1" t="n">
        <v>-33.89</v>
      </c>
      <c r="N978" s="1" t="n">
        <v>977</v>
      </c>
    </row>
    <row r="979" customFormat="false" ht="15" hidden="false" customHeight="true" outlineLevel="0" collapsed="false">
      <c r="A979" s="60" t="n">
        <v>45636</v>
      </c>
      <c r="B979" s="1" t="n">
        <v>2053.74</v>
      </c>
      <c r="K979" s="60" t="n">
        <v>45636</v>
      </c>
      <c r="L979" s="1" t="n">
        <v>-42.39</v>
      </c>
      <c r="N979" s="1" t="n">
        <v>978</v>
      </c>
    </row>
    <row r="980" customFormat="false" ht="15" hidden="false" customHeight="true" outlineLevel="0" collapsed="false">
      <c r="A980" s="60" t="n">
        <v>45638</v>
      </c>
      <c r="B980" s="1" t="n">
        <v>2052.81</v>
      </c>
      <c r="K980" s="60" t="n">
        <v>45638</v>
      </c>
      <c r="L980" s="1" t="n">
        <v>-43.32</v>
      </c>
      <c r="N980" s="1" t="n">
        <v>979</v>
      </c>
    </row>
    <row r="981" customFormat="false" ht="15" hidden="false" customHeight="true" outlineLevel="0" collapsed="false">
      <c r="A981" s="60" t="n">
        <v>45639</v>
      </c>
      <c r="B981" s="1" t="n">
        <v>2034.21</v>
      </c>
      <c r="K981" s="60" t="n">
        <v>45639</v>
      </c>
      <c r="L981" s="1" t="n">
        <v>-61.92</v>
      </c>
      <c r="N981" s="1" t="n">
        <v>980</v>
      </c>
    </row>
    <row r="982" customFormat="false" ht="15" hidden="false" customHeight="true" outlineLevel="0" collapsed="false">
      <c r="A982" s="60" t="n">
        <v>45640</v>
      </c>
      <c r="B982" s="1" t="n">
        <v>2040.59</v>
      </c>
      <c r="K982" s="60" t="n">
        <v>45640</v>
      </c>
      <c r="L982" s="1" t="n">
        <v>-55.54</v>
      </c>
      <c r="N982" s="1" t="n">
        <v>981</v>
      </c>
    </row>
    <row r="983" customFormat="false" ht="15" hidden="false" customHeight="true" outlineLevel="0" collapsed="false">
      <c r="A983" s="60" t="n">
        <v>45641</v>
      </c>
      <c r="B983" s="1" t="n">
        <v>2047.24</v>
      </c>
      <c r="K983" s="60" t="n">
        <v>45641</v>
      </c>
      <c r="L983" s="1" t="n">
        <v>-48.89</v>
      </c>
      <c r="N983" s="1" t="n">
        <v>982</v>
      </c>
    </row>
    <row r="984" customFormat="false" ht="15" hidden="false" customHeight="true" outlineLevel="0" collapsed="false">
      <c r="A984" s="60" t="n">
        <v>45642</v>
      </c>
      <c r="B984" s="1" t="n">
        <v>2099.74</v>
      </c>
      <c r="K984" s="60" t="n">
        <v>45642</v>
      </c>
      <c r="L984" s="1" t="n">
        <v>0</v>
      </c>
      <c r="N984" s="1" t="n">
        <v>983</v>
      </c>
    </row>
    <row r="985" customFormat="false" ht="15" hidden="false" customHeight="true" outlineLevel="0" collapsed="false">
      <c r="A985" s="60" t="n">
        <v>45643</v>
      </c>
      <c r="B985" s="1" t="n">
        <v>2150.74</v>
      </c>
      <c r="K985" s="60" t="n">
        <v>45643</v>
      </c>
      <c r="L985" s="1" t="n">
        <v>0</v>
      </c>
      <c r="N985" s="1" t="n">
        <v>984</v>
      </c>
    </row>
    <row r="986" customFormat="false" ht="15" hidden="false" customHeight="true" outlineLevel="0" collapsed="false">
      <c r="A986" s="60" t="n">
        <v>45644</v>
      </c>
      <c r="B986" s="1" t="n">
        <v>2140.46</v>
      </c>
      <c r="K986" s="60" t="n">
        <v>45644</v>
      </c>
      <c r="L986" s="1" t="n">
        <v>-10.28</v>
      </c>
      <c r="N986" s="1" t="n">
        <v>985</v>
      </c>
    </row>
    <row r="987" customFormat="false" ht="15" hidden="false" customHeight="true" outlineLevel="0" collapsed="false">
      <c r="A987" s="60" t="n">
        <v>45646</v>
      </c>
      <c r="B987" s="1" t="n">
        <v>2162.43</v>
      </c>
      <c r="K987" s="60" t="n">
        <v>45646</v>
      </c>
      <c r="L987" s="1" t="n">
        <v>0</v>
      </c>
      <c r="N987" s="1" t="n">
        <v>986</v>
      </c>
    </row>
    <row r="988" customFormat="false" ht="15" hidden="false" customHeight="true" outlineLevel="0" collapsed="false">
      <c r="A988" s="60" t="n">
        <v>45647</v>
      </c>
      <c r="B988" s="1" t="n">
        <v>2155.61</v>
      </c>
      <c r="K988" s="60" t="n">
        <v>45647</v>
      </c>
      <c r="L988" s="1" t="n">
        <v>-6.82</v>
      </c>
      <c r="N988" s="1" t="n">
        <v>987</v>
      </c>
    </row>
    <row r="989" customFormat="false" ht="15" hidden="false" customHeight="true" outlineLevel="0" collapsed="false">
      <c r="A989" s="60" t="n">
        <v>45648</v>
      </c>
      <c r="B989" s="1" t="n">
        <v>2172.27</v>
      </c>
      <c r="K989" s="60" t="n">
        <v>45648</v>
      </c>
      <c r="L989" s="1" t="n">
        <v>0</v>
      </c>
      <c r="N989" s="1" t="n">
        <v>988</v>
      </c>
    </row>
    <row r="990" customFormat="false" ht="15" hidden="false" customHeight="true" outlineLevel="0" collapsed="false">
      <c r="A990" s="60" t="n">
        <v>45649</v>
      </c>
      <c r="B990" s="1" t="n">
        <v>2153.67</v>
      </c>
      <c r="K990" s="60" t="n">
        <v>45649</v>
      </c>
      <c r="L990" s="1" t="n">
        <v>-18.6</v>
      </c>
      <c r="N990" s="1" t="n">
        <v>989</v>
      </c>
    </row>
    <row r="991" customFormat="false" ht="15" hidden="false" customHeight="true" outlineLevel="0" collapsed="false">
      <c r="A991" s="60" t="n">
        <v>45650</v>
      </c>
      <c r="B991" s="1" t="n">
        <v>2138.34</v>
      </c>
      <c r="K991" s="60" t="n">
        <v>45650</v>
      </c>
      <c r="L991" s="1" t="n">
        <v>-33.93</v>
      </c>
      <c r="N991" s="1" t="n">
        <v>990</v>
      </c>
    </row>
    <row r="992" customFormat="false" ht="15" hidden="false" customHeight="true" outlineLevel="0" collapsed="false">
      <c r="A992" s="60" t="n">
        <v>45651</v>
      </c>
      <c r="B992" s="1" t="n">
        <v>2124.64</v>
      </c>
      <c r="K992" s="60" t="n">
        <v>45651</v>
      </c>
      <c r="L992" s="1" t="n">
        <v>-47.63</v>
      </c>
      <c r="N992" s="1" t="n">
        <v>991</v>
      </c>
    </row>
    <row r="993" customFormat="false" ht="15" hidden="false" customHeight="true" outlineLevel="0" collapsed="false">
      <c r="A993" s="60" t="n">
        <v>45653</v>
      </c>
      <c r="B993" s="1" t="n">
        <v>2142.23</v>
      </c>
      <c r="K993" s="60" t="n">
        <v>45653</v>
      </c>
      <c r="L993" s="1" t="n">
        <v>-30.04</v>
      </c>
      <c r="N993" s="1" t="n">
        <v>992</v>
      </c>
    </row>
    <row r="994" customFormat="false" ht="15" hidden="false" customHeight="true" outlineLevel="0" collapsed="false">
      <c r="A994" s="60" t="n">
        <v>45654</v>
      </c>
      <c r="B994" s="1" t="n">
        <v>2112.25</v>
      </c>
      <c r="K994" s="60" t="n">
        <v>45654</v>
      </c>
      <c r="L994" s="1" t="n">
        <v>-60.02</v>
      </c>
      <c r="N994" s="1" t="n">
        <v>993</v>
      </c>
    </row>
    <row r="995" customFormat="false" ht="15" hidden="false" customHeight="true" outlineLevel="0" collapsed="false">
      <c r="A995" s="60" t="n">
        <v>45655</v>
      </c>
      <c r="B995" s="1" t="n">
        <v>2091.75</v>
      </c>
      <c r="K995" s="60" t="n">
        <v>45655</v>
      </c>
      <c r="L995" s="1" t="n">
        <v>-80.52</v>
      </c>
      <c r="N995" s="1" t="n">
        <v>994</v>
      </c>
    </row>
    <row r="996" customFormat="false" ht="15" hidden="false" customHeight="true" outlineLevel="0" collapsed="false">
      <c r="A996" s="60" t="n">
        <v>45656</v>
      </c>
      <c r="B996" s="1" t="n">
        <v>2100.35</v>
      </c>
      <c r="K996" s="60" t="n">
        <v>45656</v>
      </c>
      <c r="L996" s="1" t="n">
        <v>-71.92</v>
      </c>
      <c r="N996" s="1" t="n">
        <v>995</v>
      </c>
    </row>
    <row r="997" customFormat="false" ht="15" hidden="false" customHeight="true" outlineLevel="0" collapsed="false">
      <c r="A997" s="60" t="n">
        <v>45657</v>
      </c>
      <c r="B997" s="1" t="n">
        <v>2082.82</v>
      </c>
      <c r="K997" s="60" t="n">
        <v>45657</v>
      </c>
      <c r="L997" s="1" t="n">
        <v>-89.45</v>
      </c>
      <c r="N997" s="1" t="n">
        <v>996</v>
      </c>
    </row>
    <row r="998" customFormat="false" ht="15" hidden="false" customHeight="true" outlineLevel="0" collapsed="false">
      <c r="A998" s="60" t="n">
        <v>45658</v>
      </c>
      <c r="B998" s="1" t="n">
        <v>2058.74</v>
      </c>
      <c r="K998" s="60" t="n">
        <v>45658</v>
      </c>
      <c r="L998" s="1" t="n">
        <v>-113.53</v>
      </c>
      <c r="N998" s="1" t="n">
        <v>997</v>
      </c>
    </row>
    <row r="999" customFormat="false" ht="15" hidden="false" customHeight="true" outlineLevel="0" collapsed="false">
      <c r="A999" s="60" t="n">
        <v>45659</v>
      </c>
      <c r="B999" s="1" t="n">
        <v>2066.94</v>
      </c>
      <c r="K999" s="60" t="n">
        <v>45659</v>
      </c>
      <c r="L999" s="1" t="n">
        <v>-105.33</v>
      </c>
      <c r="N999" s="1" t="n">
        <v>998</v>
      </c>
    </row>
    <row r="1000" customFormat="false" ht="15" hidden="false" customHeight="true" outlineLevel="0" collapsed="false">
      <c r="A1000" s="60" t="n">
        <v>45660</v>
      </c>
      <c r="B1000" s="1" t="n">
        <v>2050.59</v>
      </c>
      <c r="K1000" s="60" t="n">
        <v>45660</v>
      </c>
      <c r="L1000" s="1" t="n">
        <v>-121.68</v>
      </c>
      <c r="N1000" s="1" t="n">
        <v>999</v>
      </c>
    </row>
    <row r="1001" customFormat="false" ht="15" hidden="false" customHeight="true" outlineLevel="0" collapsed="false">
      <c r="A1001" s="60" t="n">
        <v>45661</v>
      </c>
      <c r="B1001" s="1" t="n">
        <v>2024.81</v>
      </c>
      <c r="K1001" s="60" t="n">
        <v>45661</v>
      </c>
      <c r="L1001" s="1" t="n">
        <v>-147.46</v>
      </c>
      <c r="N1001" s="1" t="n">
        <v>1000</v>
      </c>
    </row>
    <row r="1002" customFormat="false" ht="15" hidden="false" customHeight="true" outlineLevel="0" collapsed="false">
      <c r="A1002" s="60" t="n">
        <v>45662</v>
      </c>
      <c r="B1002" s="1" t="n">
        <v>1995.81</v>
      </c>
      <c r="K1002" s="60" t="n">
        <v>45662</v>
      </c>
      <c r="L1002" s="1" t="n">
        <v>-176.46</v>
      </c>
      <c r="N1002" s="1" t="n">
        <v>1001</v>
      </c>
    </row>
    <row r="1003" customFormat="false" ht="15" hidden="false" customHeight="true" outlineLevel="0" collapsed="false">
      <c r="A1003" s="60" t="n">
        <v>45663</v>
      </c>
      <c r="B1003" s="1" t="n">
        <v>1987.07</v>
      </c>
      <c r="K1003" s="60" t="n">
        <v>45663</v>
      </c>
      <c r="L1003" s="1" t="n">
        <v>-185.2</v>
      </c>
      <c r="N1003" s="1" t="n">
        <v>1002</v>
      </c>
    </row>
    <row r="1004" customFormat="false" ht="15" hidden="false" customHeight="true" outlineLevel="0" collapsed="false">
      <c r="A1004" s="60" t="n">
        <v>45664</v>
      </c>
      <c r="B1004" s="1" t="n">
        <v>1986.39</v>
      </c>
      <c r="K1004" s="60" t="n">
        <v>45664</v>
      </c>
      <c r="L1004" s="1" t="n">
        <v>-185.88</v>
      </c>
      <c r="N1004" s="1" t="n">
        <v>1003</v>
      </c>
    </row>
    <row r="1005" customFormat="false" ht="15" hidden="false" customHeight="true" outlineLevel="0" collapsed="false">
      <c r="A1005" s="60" t="n">
        <v>45665</v>
      </c>
      <c r="B1005" s="1" t="n">
        <v>1957.69</v>
      </c>
      <c r="K1005" s="60" t="n">
        <v>45665</v>
      </c>
      <c r="L1005" s="1" t="n">
        <v>-214.58</v>
      </c>
      <c r="N1005" s="1" t="n">
        <v>1004</v>
      </c>
    </row>
    <row r="1006" customFormat="false" ht="15" hidden="false" customHeight="true" outlineLevel="0" collapsed="false">
      <c r="A1006" s="60" t="n">
        <v>45666</v>
      </c>
      <c r="B1006" s="1" t="n">
        <v>1977.87</v>
      </c>
      <c r="K1006" s="60" t="n">
        <v>45666</v>
      </c>
      <c r="L1006" s="1" t="n">
        <v>-194.4</v>
      </c>
      <c r="N1006" s="1" t="n">
        <v>1005</v>
      </c>
    </row>
    <row r="1007" customFormat="false" ht="15" hidden="false" customHeight="true" outlineLevel="0" collapsed="false">
      <c r="A1007" s="60" t="n">
        <v>45667</v>
      </c>
      <c r="B1007" s="1" t="n">
        <v>2043.78</v>
      </c>
      <c r="K1007" s="60" t="n">
        <v>45667</v>
      </c>
      <c r="L1007" s="1" t="n">
        <v>-128.49</v>
      </c>
      <c r="N1007" s="1" t="n">
        <v>1006</v>
      </c>
    </row>
    <row r="1008" customFormat="false" ht="15" hidden="false" customHeight="true" outlineLevel="0" collapsed="false">
      <c r="A1008" s="60" t="n">
        <v>45668</v>
      </c>
      <c r="B1008" s="1" t="n">
        <v>2104.26</v>
      </c>
      <c r="K1008" s="60" t="n">
        <v>45668</v>
      </c>
      <c r="L1008" s="1" t="n">
        <v>-68.01</v>
      </c>
      <c r="N1008" s="1" t="n">
        <v>1007</v>
      </c>
    </row>
    <row r="1009" customFormat="false" ht="15" hidden="false" customHeight="true" outlineLevel="0" collapsed="false">
      <c r="A1009" s="60" t="n">
        <v>45669</v>
      </c>
      <c r="B1009" s="1" t="n">
        <v>2106.16</v>
      </c>
      <c r="K1009" s="60" t="n">
        <v>45669</v>
      </c>
      <c r="L1009" s="1" t="n">
        <v>-66.11</v>
      </c>
      <c r="N1009" s="1" t="n">
        <v>1008</v>
      </c>
    </row>
    <row r="1010" customFormat="false" ht="15" hidden="false" customHeight="true" outlineLevel="0" collapsed="false">
      <c r="A1010" s="60" t="n">
        <v>45670</v>
      </c>
      <c r="B1010" s="1" t="n">
        <v>2137.76</v>
      </c>
      <c r="K1010" s="60" t="n">
        <v>45670</v>
      </c>
      <c r="L1010" s="1" t="n">
        <v>-34.51</v>
      </c>
      <c r="N1010" s="1" t="n">
        <v>1009</v>
      </c>
    </row>
    <row r="1011" customFormat="false" ht="15" hidden="false" customHeight="true" outlineLevel="0" collapsed="false">
      <c r="A1011" s="60" t="n">
        <v>45671</v>
      </c>
      <c r="B1011" s="1" t="n">
        <v>2133.48</v>
      </c>
      <c r="K1011" s="60" t="n">
        <v>45671</v>
      </c>
      <c r="L1011" s="1" t="n">
        <v>-38.79</v>
      </c>
      <c r="N1011" s="1" t="n">
        <v>1010</v>
      </c>
    </row>
    <row r="1012" customFormat="false" ht="15" hidden="false" customHeight="true" outlineLevel="0" collapsed="false">
      <c r="A1012" s="60" t="n">
        <v>45672</v>
      </c>
      <c r="B1012" s="1" t="n">
        <v>2176.46</v>
      </c>
      <c r="K1012" s="60" t="n">
        <v>45672</v>
      </c>
      <c r="L1012" s="1" t="n">
        <v>0</v>
      </c>
      <c r="N1012" s="1" t="n">
        <v>1011</v>
      </c>
    </row>
    <row r="1013" customFormat="false" ht="15" hidden="false" customHeight="true" outlineLevel="0" collapsed="false">
      <c r="A1013" s="60" t="n">
        <v>45673</v>
      </c>
      <c r="B1013" s="1" t="n">
        <v>2181.44</v>
      </c>
      <c r="K1013" s="60" t="n">
        <v>45673</v>
      </c>
      <c r="L1013" s="1" t="n">
        <v>0</v>
      </c>
      <c r="N1013" s="1" t="n">
        <v>1012</v>
      </c>
    </row>
    <row r="1014" customFormat="false" ht="15" hidden="false" customHeight="true" outlineLevel="0" collapsed="false">
      <c r="A1014" s="60" t="n">
        <v>45674</v>
      </c>
      <c r="B1014" s="1" t="n">
        <v>2213.15</v>
      </c>
      <c r="K1014" s="60" t="n">
        <v>45674</v>
      </c>
      <c r="L1014" s="1" t="n">
        <v>0</v>
      </c>
      <c r="N1014" s="1" t="n">
        <v>1013</v>
      </c>
    </row>
    <row r="1015" customFormat="false" ht="15" hidden="false" customHeight="true" outlineLevel="0" collapsed="false">
      <c r="A1015" s="60" t="n">
        <v>45675</v>
      </c>
      <c r="B1015" s="1" t="n">
        <v>2215.45</v>
      </c>
      <c r="K1015" s="60" t="n">
        <v>45675</v>
      </c>
      <c r="L1015" s="1" t="n">
        <v>0</v>
      </c>
      <c r="N1015" s="1" t="n">
        <v>1014</v>
      </c>
    </row>
    <row r="1016" customFormat="false" ht="15" hidden="false" customHeight="true" outlineLevel="0" collapsed="false">
      <c r="A1016" s="60" t="n">
        <v>45676</v>
      </c>
      <c r="B1016" s="1" t="n">
        <v>2218.99</v>
      </c>
      <c r="K1016" s="60" t="n">
        <v>45676</v>
      </c>
      <c r="L1016" s="1" t="n">
        <v>0</v>
      </c>
      <c r="N1016" s="1" t="n">
        <v>1015</v>
      </c>
    </row>
    <row r="1017" customFormat="false" ht="15" hidden="false" customHeight="true" outlineLevel="0" collapsed="false">
      <c r="A1017" s="60" t="n">
        <v>45677</v>
      </c>
      <c r="B1017" s="1" t="n">
        <v>2210.29</v>
      </c>
      <c r="K1017" s="60" t="n">
        <v>45677</v>
      </c>
      <c r="L1017" s="1" t="n">
        <v>-8.7</v>
      </c>
      <c r="N1017" s="1" t="n">
        <v>1016</v>
      </c>
    </row>
    <row r="1018" customFormat="false" ht="15" hidden="false" customHeight="true" outlineLevel="0" collapsed="false">
      <c r="A1018" s="60" t="n">
        <v>45678</v>
      </c>
      <c r="B1018" s="1" t="n">
        <v>2176.01</v>
      </c>
      <c r="K1018" s="60" t="n">
        <v>45678</v>
      </c>
      <c r="L1018" s="1" t="n">
        <v>-42.98</v>
      </c>
      <c r="N1018" s="1" t="n">
        <v>1017</v>
      </c>
    </row>
    <row r="1019" customFormat="false" ht="15" hidden="false" customHeight="true" outlineLevel="0" collapsed="false">
      <c r="A1019" s="60" t="n">
        <v>45679</v>
      </c>
      <c r="B1019" s="1" t="n">
        <v>2224.99</v>
      </c>
      <c r="K1019" s="60" t="n">
        <v>45679</v>
      </c>
      <c r="L1019" s="1" t="n">
        <v>0</v>
      </c>
      <c r="N1019" s="1" t="n">
        <v>1018</v>
      </c>
    </row>
    <row r="1020" customFormat="false" ht="15" hidden="false" customHeight="true" outlineLevel="0" collapsed="false">
      <c r="A1020" s="60" t="n">
        <v>45680</v>
      </c>
      <c r="B1020" s="1" t="n">
        <v>2226.72</v>
      </c>
      <c r="K1020" s="60" t="n">
        <v>45680</v>
      </c>
      <c r="L1020" s="1" t="n">
        <v>0</v>
      </c>
      <c r="N1020" s="1" t="n">
        <v>1019</v>
      </c>
    </row>
    <row r="1021" customFormat="false" ht="15" hidden="false" customHeight="true" outlineLevel="0" collapsed="false">
      <c r="A1021" s="60" t="n">
        <v>45681</v>
      </c>
      <c r="B1021" s="1" t="n">
        <v>2224.14</v>
      </c>
      <c r="K1021" s="60" t="n">
        <v>45681</v>
      </c>
      <c r="L1021" s="1" t="n">
        <v>-2.58</v>
      </c>
      <c r="N1021" s="1" t="n">
        <v>1020</v>
      </c>
    </row>
    <row r="1022" customFormat="false" ht="15" hidden="false" customHeight="true" outlineLevel="0" collapsed="false">
      <c r="A1022" s="60" t="n">
        <v>45682</v>
      </c>
      <c r="B1022" s="1" t="n">
        <v>2223.24</v>
      </c>
      <c r="K1022" s="60" t="n">
        <v>45682</v>
      </c>
      <c r="L1022" s="1" t="n">
        <v>-3.48</v>
      </c>
      <c r="N1022" s="1" t="n">
        <v>1021</v>
      </c>
    </row>
    <row r="1023" customFormat="false" ht="15" hidden="false" customHeight="true" outlineLevel="0" collapsed="false">
      <c r="A1023" s="60" t="n">
        <v>45683</v>
      </c>
      <c r="B1023" s="1" t="n">
        <v>2307.35</v>
      </c>
      <c r="K1023" s="60" t="n">
        <v>45683</v>
      </c>
      <c r="L1023" s="1" t="n">
        <v>0</v>
      </c>
      <c r="N1023" s="1" t="n">
        <v>1022</v>
      </c>
    </row>
    <row r="1024" customFormat="false" ht="15" hidden="false" customHeight="true" outlineLevel="0" collapsed="false">
      <c r="A1024" s="60" t="n">
        <v>45684</v>
      </c>
      <c r="B1024" s="1" t="n">
        <v>2298.35</v>
      </c>
      <c r="K1024" s="60" t="n">
        <v>45684</v>
      </c>
      <c r="L1024" s="1" t="n">
        <v>-9</v>
      </c>
      <c r="N1024" s="1" t="n">
        <v>1023</v>
      </c>
    </row>
    <row r="1025" customFormat="false" ht="15" hidden="false" customHeight="true" outlineLevel="0" collapsed="false">
      <c r="A1025" s="60" t="n">
        <v>45685</v>
      </c>
      <c r="B1025" s="1" t="n">
        <v>2338.46</v>
      </c>
      <c r="K1025" s="60" t="n">
        <v>45685</v>
      </c>
      <c r="L1025" s="1" t="n">
        <v>0</v>
      </c>
      <c r="N1025" s="1" t="n">
        <v>1024</v>
      </c>
    </row>
    <row r="1026" customFormat="false" ht="15" hidden="false" customHeight="true" outlineLevel="0" collapsed="false">
      <c r="A1026" s="60" t="n">
        <v>45686</v>
      </c>
      <c r="B1026" s="1" t="n">
        <v>2332.56</v>
      </c>
      <c r="K1026" s="60" t="n">
        <v>45686</v>
      </c>
      <c r="L1026" s="1" t="n">
        <v>-5.9</v>
      </c>
      <c r="N1026" s="1" t="n">
        <v>1025</v>
      </c>
    </row>
    <row r="1027" customFormat="false" ht="15" hidden="false" customHeight="true" outlineLevel="0" collapsed="false">
      <c r="A1027" s="60" t="n">
        <v>45687</v>
      </c>
      <c r="B1027" s="1" t="n">
        <v>2305</v>
      </c>
      <c r="K1027" s="60" t="n">
        <v>45687</v>
      </c>
      <c r="L1027" s="1" t="n">
        <v>-33.46</v>
      </c>
      <c r="N1027" s="1" t="n">
        <v>1026</v>
      </c>
    </row>
    <row r="1028" customFormat="false" ht="15" hidden="false" customHeight="true" outlineLevel="0" collapsed="false">
      <c r="A1028" s="60" t="n">
        <v>45688</v>
      </c>
      <c r="B1028" s="1" t="n">
        <v>2315.56</v>
      </c>
      <c r="K1028" s="60" t="n">
        <v>45688</v>
      </c>
      <c r="L1028" s="1" t="n">
        <v>-22.9</v>
      </c>
      <c r="N1028" s="1" t="n">
        <v>1027</v>
      </c>
    </row>
    <row r="1029" customFormat="false" ht="15" hidden="false" customHeight="true" outlineLevel="0" collapsed="false">
      <c r="A1029" s="60" t="n">
        <v>45689</v>
      </c>
      <c r="B1029" s="1" t="n">
        <v>2293.36</v>
      </c>
      <c r="K1029" s="60" t="n">
        <v>45689</v>
      </c>
      <c r="L1029" s="1" t="n">
        <v>-45.1</v>
      </c>
      <c r="N1029" s="1" t="n">
        <v>1028</v>
      </c>
    </row>
    <row r="1030" customFormat="false" ht="15" hidden="false" customHeight="true" outlineLevel="0" collapsed="false">
      <c r="A1030" s="60" t="n">
        <v>45690</v>
      </c>
      <c r="B1030" s="1" t="n">
        <v>2270.83</v>
      </c>
      <c r="K1030" s="60" t="n">
        <v>45690</v>
      </c>
      <c r="L1030" s="1" t="n">
        <v>-67.63</v>
      </c>
      <c r="N1030" s="1" t="n">
        <v>1029</v>
      </c>
    </row>
    <row r="1031" customFormat="false" ht="15" hidden="false" customHeight="true" outlineLevel="0" collapsed="false">
      <c r="A1031" s="60" t="n">
        <v>45691</v>
      </c>
      <c r="B1031" s="1" t="n">
        <v>2278.6</v>
      </c>
      <c r="K1031" s="60" t="n">
        <v>45691</v>
      </c>
      <c r="L1031" s="1" t="n">
        <v>-59.86</v>
      </c>
      <c r="N1031" s="1" t="n">
        <v>1030</v>
      </c>
    </row>
    <row r="1032" customFormat="false" ht="15" hidden="false" customHeight="true" outlineLevel="0" collapsed="false">
      <c r="A1032" s="60" t="n">
        <v>45692</v>
      </c>
      <c r="B1032" s="1" t="n">
        <v>2312.5</v>
      </c>
      <c r="K1032" s="60" t="n">
        <v>45692</v>
      </c>
      <c r="L1032" s="1" t="n">
        <v>-25.96</v>
      </c>
      <c r="N1032" s="1" t="n">
        <v>1031</v>
      </c>
    </row>
    <row r="1033" customFormat="false" ht="15" hidden="false" customHeight="true" outlineLevel="0" collapsed="false">
      <c r="A1033" s="60" t="n">
        <v>45693</v>
      </c>
      <c r="B1033" s="1" t="n">
        <v>2283.6</v>
      </c>
      <c r="K1033" s="60" t="n">
        <v>45693</v>
      </c>
      <c r="L1033" s="1" t="n">
        <v>-54.86</v>
      </c>
      <c r="N1033" s="1" t="n">
        <v>1032</v>
      </c>
    </row>
    <row r="1034" customFormat="false" ht="15" hidden="false" customHeight="true" outlineLevel="0" collapsed="false">
      <c r="A1034" s="60" t="n">
        <v>45694</v>
      </c>
      <c r="B1034" s="1" t="n">
        <v>2282</v>
      </c>
      <c r="K1034" s="60" t="n">
        <v>45694</v>
      </c>
      <c r="L1034" s="1" t="n">
        <v>-56.46</v>
      </c>
      <c r="N1034" s="1" t="n">
        <v>1033</v>
      </c>
    </row>
    <row r="1035" customFormat="false" ht="15" hidden="false" customHeight="true" outlineLevel="0" collapsed="false">
      <c r="A1035" s="60" t="n">
        <v>45695</v>
      </c>
      <c r="B1035" s="1" t="n">
        <v>2299.04</v>
      </c>
      <c r="K1035" s="60" t="n">
        <v>45695</v>
      </c>
      <c r="L1035" s="1" t="n">
        <v>-39.42</v>
      </c>
      <c r="N1035" s="1" t="n">
        <v>1034</v>
      </c>
    </row>
    <row r="1036" customFormat="false" ht="15" hidden="false" customHeight="true" outlineLevel="0" collapsed="false">
      <c r="A1036" s="60" t="n">
        <v>45696</v>
      </c>
      <c r="B1036" s="1" t="n">
        <v>2278.53</v>
      </c>
      <c r="K1036" s="60" t="n">
        <v>45696</v>
      </c>
      <c r="L1036" s="1" t="n">
        <v>-59.93</v>
      </c>
      <c r="N1036" s="1" t="n">
        <v>1035</v>
      </c>
    </row>
    <row r="1037" customFormat="false" ht="15" hidden="false" customHeight="true" outlineLevel="0" collapsed="false">
      <c r="A1037" s="60" t="n">
        <v>45697</v>
      </c>
      <c r="B1037" s="1" t="n">
        <v>2247.19</v>
      </c>
      <c r="K1037" s="60" t="n">
        <v>45697</v>
      </c>
      <c r="L1037" s="1" t="n">
        <v>-91.27</v>
      </c>
      <c r="N1037" s="1" t="n">
        <v>1036</v>
      </c>
    </row>
    <row r="1038" customFormat="false" ht="15" hidden="false" customHeight="true" outlineLevel="0" collapsed="false">
      <c r="A1038" s="60" t="n">
        <v>45698</v>
      </c>
      <c r="B1038" s="1" t="n">
        <v>2243.21</v>
      </c>
      <c r="K1038" s="60" t="n">
        <v>45698</v>
      </c>
      <c r="L1038" s="1" t="n">
        <v>-95.25</v>
      </c>
      <c r="N1038" s="1" t="n">
        <v>1037</v>
      </c>
    </row>
    <row r="1039" customFormat="false" ht="15" hidden="false" customHeight="true" outlineLevel="0" collapsed="false">
      <c r="A1039" s="60" t="n">
        <v>45699</v>
      </c>
      <c r="B1039" s="1" t="n">
        <v>2218.46</v>
      </c>
      <c r="K1039" s="60" t="n">
        <v>45699</v>
      </c>
      <c r="L1039" s="1" t="n">
        <v>-120</v>
      </c>
      <c r="N1039" s="1" t="n">
        <v>1038</v>
      </c>
    </row>
    <row r="1040" customFormat="false" ht="15" hidden="false" customHeight="true" outlineLevel="0" collapsed="false">
      <c r="A1040" s="60" t="n">
        <v>45700</v>
      </c>
      <c r="B1040" s="1" t="n">
        <v>2208.93</v>
      </c>
      <c r="K1040" s="60" t="n">
        <v>45700</v>
      </c>
      <c r="L1040" s="1" t="n">
        <v>-129.53</v>
      </c>
      <c r="N1040" s="1" t="n">
        <v>1039</v>
      </c>
    </row>
    <row r="1041" customFormat="false" ht="15" hidden="false" customHeight="true" outlineLevel="0" collapsed="false">
      <c r="A1041" s="60" t="n">
        <v>45701</v>
      </c>
      <c r="B1041" s="1" t="n">
        <v>2197.21</v>
      </c>
      <c r="K1041" s="60" t="n">
        <v>45701</v>
      </c>
      <c r="L1041" s="1" t="n">
        <v>-141.25</v>
      </c>
      <c r="N1041" s="1" t="n">
        <v>1040</v>
      </c>
    </row>
    <row r="1042" customFormat="false" ht="15" hidden="false" customHeight="true" outlineLevel="0" collapsed="false">
      <c r="A1042" s="60" t="n">
        <v>45702</v>
      </c>
      <c r="B1042" s="1" t="n">
        <v>2186.81</v>
      </c>
      <c r="K1042" s="60" t="n">
        <v>45702</v>
      </c>
      <c r="L1042" s="1" t="n">
        <v>-151.65</v>
      </c>
      <c r="N1042" s="1" t="n">
        <v>1041</v>
      </c>
    </row>
    <row r="1043" customFormat="false" ht="15" hidden="false" customHeight="true" outlineLevel="0" collapsed="false">
      <c r="A1043" s="60" t="n">
        <v>45709</v>
      </c>
      <c r="B1043" s="1" t="n">
        <v>2173.2</v>
      </c>
      <c r="K1043" s="60" t="n">
        <v>45709</v>
      </c>
      <c r="L1043" s="1" t="n">
        <v>-165.26</v>
      </c>
      <c r="N1043" s="1" t="n">
        <v>1042</v>
      </c>
    </row>
    <row r="1044" customFormat="false" ht="15" hidden="false" customHeight="true" outlineLevel="0" collapsed="false">
      <c r="A1044" s="60" t="n">
        <v>45710</v>
      </c>
      <c r="B1044" s="1" t="n">
        <v>2166.9</v>
      </c>
      <c r="K1044" s="60" t="n">
        <v>45710</v>
      </c>
      <c r="L1044" s="1" t="n">
        <v>-171.56</v>
      </c>
      <c r="N1044" s="1" t="n">
        <v>1043</v>
      </c>
    </row>
    <row r="1045" customFormat="false" ht="15" hidden="false" customHeight="true" outlineLevel="0" collapsed="false">
      <c r="A1045" s="60" t="n">
        <v>45711</v>
      </c>
      <c r="B1045" s="1" t="n">
        <v>2171.4</v>
      </c>
      <c r="K1045" s="60" t="n">
        <v>45711</v>
      </c>
      <c r="L1045" s="1" t="n">
        <v>-167.06</v>
      </c>
      <c r="N1045" s="1" t="n">
        <v>1044</v>
      </c>
    </row>
    <row r="1046" customFormat="false" ht="15" hidden="false" customHeight="true" outlineLevel="0" collapsed="false">
      <c r="A1046" s="60" t="n">
        <v>45712</v>
      </c>
      <c r="B1046" s="1" t="n">
        <v>2159.25</v>
      </c>
      <c r="K1046" s="60" t="n">
        <v>45712</v>
      </c>
      <c r="L1046" s="1" t="n">
        <v>-179.21</v>
      </c>
      <c r="N1046" s="1" t="n">
        <v>1045</v>
      </c>
    </row>
    <row r="1047" customFormat="false" ht="15" hidden="false" customHeight="true" outlineLevel="0" collapsed="false">
      <c r="A1047" s="60" t="n">
        <v>45713</v>
      </c>
      <c r="B1047" s="1" t="n">
        <v>2197.85</v>
      </c>
      <c r="K1047" s="60" t="n">
        <v>45713</v>
      </c>
      <c r="L1047" s="1" t="n">
        <v>-140.61</v>
      </c>
      <c r="N1047" s="1" t="n">
        <v>1046</v>
      </c>
    </row>
    <row r="1048" customFormat="false" ht="15" hidden="false" customHeight="true" outlineLevel="0" collapsed="false">
      <c r="A1048" s="60" t="n">
        <v>45714</v>
      </c>
      <c r="B1048" s="1" t="n">
        <v>2198.28</v>
      </c>
      <c r="K1048" s="60" t="n">
        <v>45714</v>
      </c>
      <c r="L1048" s="1" t="n">
        <v>-140.18</v>
      </c>
      <c r="N1048" s="1" t="n">
        <v>1047</v>
      </c>
    </row>
    <row r="1049" customFormat="false" ht="15" hidden="false" customHeight="true" outlineLevel="0" collapsed="false">
      <c r="A1049" s="60" t="n">
        <v>45715</v>
      </c>
      <c r="B1049" s="1" t="n">
        <v>2191.74</v>
      </c>
      <c r="K1049" s="60" t="n">
        <v>45715</v>
      </c>
      <c r="L1049" s="1" t="n">
        <v>-146.72</v>
      </c>
      <c r="N1049" s="1" t="n">
        <v>1048</v>
      </c>
    </row>
    <row r="1050" customFormat="false" ht="15" hidden="false" customHeight="true" outlineLevel="0" collapsed="false">
      <c r="A1050" s="60" t="n">
        <v>45717</v>
      </c>
      <c r="B1050" s="1" t="n">
        <v>2241.82</v>
      </c>
      <c r="K1050" s="60" t="n">
        <v>45717</v>
      </c>
      <c r="L1050" s="1" t="n">
        <v>-96.64</v>
      </c>
      <c r="N1050" s="1" t="n">
        <v>1049</v>
      </c>
    </row>
    <row r="1051" customFormat="false" ht="15" hidden="false" customHeight="true" outlineLevel="0" collapsed="false">
      <c r="A1051" s="60" t="n">
        <v>45718</v>
      </c>
      <c r="B1051" s="1" t="n">
        <v>2235.24</v>
      </c>
      <c r="K1051" s="60" t="n">
        <v>45718</v>
      </c>
      <c r="L1051" s="1" t="n">
        <v>-103.22</v>
      </c>
      <c r="N1051" s="1" t="n">
        <v>1050</v>
      </c>
    </row>
    <row r="1052" customFormat="false" ht="15" hidden="false" customHeight="true" outlineLevel="0" collapsed="false">
      <c r="A1052" s="60" t="n">
        <v>45719</v>
      </c>
      <c r="B1052" s="1" t="n">
        <v>2210.46</v>
      </c>
      <c r="K1052" s="60" t="n">
        <v>45719</v>
      </c>
      <c r="L1052" s="1" t="n">
        <v>-128</v>
      </c>
      <c r="N1052" s="1" t="n">
        <v>1051</v>
      </c>
    </row>
    <row r="1053" customFormat="false" ht="15" hidden="false" customHeight="true" outlineLevel="0" collapsed="false">
      <c r="A1053" s="60" t="n">
        <v>45720</v>
      </c>
      <c r="B1053" s="1" t="n">
        <v>2265.18</v>
      </c>
      <c r="K1053" s="60" t="n">
        <v>45720</v>
      </c>
      <c r="L1053" s="1" t="n">
        <v>-73.28</v>
      </c>
      <c r="N1053" s="1" t="n">
        <v>1052</v>
      </c>
    </row>
    <row r="1054" customFormat="false" ht="15" hidden="false" customHeight="true" outlineLevel="0" collapsed="false">
      <c r="A1054" s="60" t="n">
        <v>45721</v>
      </c>
      <c r="B1054" s="1" t="n">
        <v>2287.51</v>
      </c>
      <c r="K1054" s="60" t="n">
        <v>45721</v>
      </c>
      <c r="L1054" s="1" t="n">
        <v>-50.95</v>
      </c>
      <c r="N1054" s="1" t="n">
        <v>1053</v>
      </c>
    </row>
    <row r="1055" customFormat="false" ht="15" hidden="false" customHeight="true" outlineLevel="0" collapsed="false">
      <c r="A1055" s="60" t="n">
        <v>45722</v>
      </c>
      <c r="B1055" s="1" t="n">
        <v>2220.01</v>
      </c>
      <c r="K1055" s="60" t="n">
        <v>45722</v>
      </c>
      <c r="L1055" s="1" t="n">
        <v>-118.45</v>
      </c>
      <c r="N1055" s="1" t="n">
        <v>1054</v>
      </c>
    </row>
    <row r="1056" customFormat="false" ht="15" hidden="false" customHeight="true" outlineLevel="0" collapsed="false">
      <c r="A1056" s="60" t="n">
        <v>45724</v>
      </c>
      <c r="B1056" s="1" t="n">
        <v>2191.01</v>
      </c>
      <c r="K1056" s="60" t="n">
        <v>45724</v>
      </c>
      <c r="L1056" s="1" t="n">
        <v>-147.45</v>
      </c>
      <c r="N1056" s="1" t="n">
        <v>1055</v>
      </c>
    </row>
    <row r="1057" customFormat="false" ht="15" hidden="false" customHeight="true" outlineLevel="0" collapsed="false">
      <c r="A1057" s="60" t="n">
        <v>45725</v>
      </c>
      <c r="B1057" s="1" t="n">
        <v>2186.42</v>
      </c>
      <c r="K1057" s="60" t="n">
        <v>45725</v>
      </c>
      <c r="L1057" s="1" t="n">
        <v>-152.04</v>
      </c>
      <c r="N1057" s="1" t="n">
        <v>1056</v>
      </c>
    </row>
    <row r="1058" customFormat="false" ht="15" hidden="false" customHeight="true" outlineLevel="0" collapsed="false">
      <c r="A1058" s="60" t="n">
        <v>45726</v>
      </c>
      <c r="B1058" s="1" t="n">
        <v>2159.72</v>
      </c>
      <c r="K1058" s="60" t="n">
        <v>45726</v>
      </c>
      <c r="L1058" s="1" t="n">
        <v>-178.74</v>
      </c>
      <c r="N1058" s="1" t="n">
        <v>1057</v>
      </c>
    </row>
    <row r="1059" customFormat="false" ht="15" hidden="false" customHeight="true" outlineLevel="0" collapsed="false">
      <c r="A1059" s="60" t="n">
        <v>45727</v>
      </c>
      <c r="B1059" s="1" t="n">
        <v>2157.7</v>
      </c>
      <c r="K1059" s="60" t="n">
        <v>45727</v>
      </c>
      <c r="L1059" s="1" t="n">
        <v>-180.76</v>
      </c>
      <c r="N1059" s="1" t="n">
        <v>1058</v>
      </c>
    </row>
    <row r="1060" customFormat="false" ht="15" hidden="false" customHeight="true" outlineLevel="0" collapsed="false">
      <c r="A1060" s="60" t="n">
        <v>45728</v>
      </c>
      <c r="B1060" s="1" t="n">
        <v>2154.15</v>
      </c>
      <c r="K1060" s="60" t="n">
        <v>45728</v>
      </c>
      <c r="L1060" s="1" t="n">
        <v>-184.31</v>
      </c>
      <c r="N1060" s="1" t="n">
        <v>1059</v>
      </c>
    </row>
    <row r="1061" customFormat="false" ht="15" hidden="false" customHeight="true" outlineLevel="0" collapsed="false">
      <c r="A1061" s="60" t="n">
        <v>45729</v>
      </c>
      <c r="B1061" s="1" t="n">
        <v>2141.45</v>
      </c>
      <c r="K1061" s="60" t="n">
        <v>45729</v>
      </c>
      <c r="L1061" s="1" t="n">
        <v>-197.01</v>
      </c>
      <c r="N1061" s="1" t="n">
        <v>1060</v>
      </c>
    </row>
    <row r="1062" customFormat="false" ht="15" hidden="false" customHeight="true" outlineLevel="0" collapsed="false">
      <c r="A1062" s="60" t="n">
        <v>45730</v>
      </c>
      <c r="B1062" s="1" t="n">
        <v>2129.95</v>
      </c>
      <c r="K1062" s="60" t="n">
        <v>45730</v>
      </c>
      <c r="L1062" s="1" t="n">
        <v>-208.51</v>
      </c>
      <c r="N1062" s="1" t="n">
        <v>1061</v>
      </c>
    </row>
    <row r="1063" customFormat="false" ht="15" hidden="false" customHeight="true" outlineLevel="0" collapsed="false">
      <c r="A1063" s="60" t="n">
        <v>45731</v>
      </c>
      <c r="B1063" s="1" t="n">
        <v>2117.83</v>
      </c>
      <c r="K1063" s="60" t="n">
        <v>45731</v>
      </c>
      <c r="L1063" s="1" t="n">
        <v>-220.63</v>
      </c>
      <c r="N1063" s="1" t="n">
        <v>1062</v>
      </c>
    </row>
    <row r="1064" customFormat="false" ht="15" hidden="false" customHeight="true" outlineLevel="0" collapsed="false">
      <c r="A1064" s="60" t="n">
        <v>45732</v>
      </c>
      <c r="B1064" s="1" t="n">
        <v>2104.38</v>
      </c>
      <c r="K1064" s="60" t="n">
        <v>45732</v>
      </c>
      <c r="L1064" s="1" t="n">
        <v>-234.08</v>
      </c>
      <c r="N1064" s="1" t="n">
        <v>1063</v>
      </c>
    </row>
    <row r="1065" customFormat="false" ht="15" hidden="false" customHeight="true" outlineLevel="0" collapsed="false">
      <c r="A1065" s="60" t="n">
        <v>45733</v>
      </c>
      <c r="B1065" s="1" t="n">
        <v>2186.85</v>
      </c>
      <c r="K1065" s="60" t="n">
        <v>45733</v>
      </c>
      <c r="L1065" s="1" t="n">
        <v>-151.61</v>
      </c>
      <c r="N1065" s="1" t="n">
        <v>1064</v>
      </c>
    </row>
    <row r="1066" customFormat="false" ht="15" hidden="false" customHeight="true" outlineLevel="0" collapsed="false">
      <c r="A1066" s="60" t="n">
        <v>45734</v>
      </c>
      <c r="B1066" s="1" t="n">
        <v>2249.92</v>
      </c>
      <c r="K1066" s="60" t="n">
        <v>45734</v>
      </c>
      <c r="L1066" s="1" t="n">
        <v>-88.54</v>
      </c>
      <c r="N1066" s="1" t="n">
        <v>1065</v>
      </c>
    </row>
    <row r="1067" customFormat="false" ht="15" hidden="false" customHeight="true" outlineLevel="0" collapsed="false">
      <c r="A1067" s="60" t="n">
        <v>45736</v>
      </c>
      <c r="B1067" s="1" t="n">
        <v>2224.54</v>
      </c>
      <c r="K1067" s="60" t="n">
        <v>45736</v>
      </c>
      <c r="L1067" s="1" t="n">
        <v>-113.92</v>
      </c>
      <c r="N1067" s="1" t="n">
        <v>1066</v>
      </c>
    </row>
    <row r="1068" customFormat="false" ht="15" hidden="false" customHeight="true" outlineLevel="0" collapsed="false">
      <c r="A1068" s="60" t="n">
        <v>45737</v>
      </c>
      <c r="B1068" s="1" t="n">
        <v>2243.93</v>
      </c>
      <c r="K1068" s="60" t="n">
        <v>45737</v>
      </c>
      <c r="L1068" s="1" t="n">
        <v>-94.53</v>
      </c>
      <c r="N1068" s="1" t="n">
        <v>1067</v>
      </c>
    </row>
    <row r="1069" customFormat="false" ht="15" hidden="false" customHeight="true" outlineLevel="0" collapsed="false">
      <c r="A1069" s="60" t="n">
        <v>45738</v>
      </c>
      <c r="B1069" s="1" t="n">
        <v>2309.08</v>
      </c>
      <c r="K1069" s="60" t="n">
        <v>45738</v>
      </c>
      <c r="L1069" s="1" t="n">
        <v>-29.38</v>
      </c>
      <c r="N1069" s="1" t="n">
        <v>1068</v>
      </c>
    </row>
    <row r="1070" customFormat="false" ht="15" hidden="false" customHeight="true" outlineLevel="0" collapsed="false">
      <c r="A1070" s="60" t="n">
        <v>45739</v>
      </c>
      <c r="B1070" s="1" t="n">
        <v>2336.48</v>
      </c>
      <c r="K1070" s="60" t="n">
        <v>45739</v>
      </c>
      <c r="L1070" s="1" t="n">
        <v>-1.98</v>
      </c>
      <c r="N1070" s="1" t="n">
        <v>1069</v>
      </c>
    </row>
    <row r="1071" customFormat="false" ht="15" hidden="false" customHeight="true" outlineLevel="0" collapsed="false">
      <c r="A1071" s="60" t="n">
        <v>45740</v>
      </c>
      <c r="B1071" s="1" t="n">
        <v>2339.21</v>
      </c>
      <c r="K1071" s="60" t="n">
        <v>45740</v>
      </c>
      <c r="L1071" s="1" t="n">
        <v>0</v>
      </c>
      <c r="N1071" s="1" t="n">
        <v>1070</v>
      </c>
    </row>
    <row r="1072" customFormat="false" ht="15" hidden="false" customHeight="true" outlineLevel="0" collapsed="false">
      <c r="A1072" s="60" t="n">
        <v>45741</v>
      </c>
      <c r="B1072" s="1" t="n">
        <v>2308.03</v>
      </c>
      <c r="K1072" s="60" t="n">
        <v>45741</v>
      </c>
      <c r="L1072" s="1" t="n">
        <v>-31.18</v>
      </c>
      <c r="N1072" s="1" t="n">
        <v>1071</v>
      </c>
    </row>
    <row r="1073" customFormat="false" ht="15" hidden="false" customHeight="true" outlineLevel="0" collapsed="false">
      <c r="A1073" s="60" t="n">
        <v>45742</v>
      </c>
      <c r="B1073" s="1" t="n">
        <v>2278.97</v>
      </c>
      <c r="K1073" s="60" t="n">
        <v>45742</v>
      </c>
      <c r="L1073" s="1" t="n">
        <v>-60.24</v>
      </c>
      <c r="N1073" s="1" t="n">
        <v>1072</v>
      </c>
    </row>
    <row r="1074" customFormat="false" ht="15" hidden="false" customHeight="true" outlineLevel="0" collapsed="false">
      <c r="A1074" s="60" t="n">
        <v>45743</v>
      </c>
      <c r="B1074" s="1" t="n">
        <v>2261.99</v>
      </c>
      <c r="K1074" s="60" t="n">
        <v>45743</v>
      </c>
      <c r="L1074" s="1" t="n">
        <v>-77.22</v>
      </c>
      <c r="N1074" s="1" t="n">
        <v>1073</v>
      </c>
    </row>
    <row r="1075" customFormat="false" ht="15" hidden="false" customHeight="true" outlineLevel="0" collapsed="false">
      <c r="A1075" s="60" t="n">
        <v>45744</v>
      </c>
      <c r="B1075" s="1" t="n">
        <v>2241.99</v>
      </c>
      <c r="K1075" s="60" t="n">
        <v>45744</v>
      </c>
      <c r="L1075" s="1" t="n">
        <v>-97.22</v>
      </c>
      <c r="N1075" s="1" t="n">
        <v>1074</v>
      </c>
    </row>
    <row r="1076" customFormat="false" ht="15" hidden="false" customHeight="true" outlineLevel="0" collapsed="false">
      <c r="A1076" s="60" t="n">
        <v>45745</v>
      </c>
      <c r="B1076" s="1" t="n">
        <v>2223.69</v>
      </c>
      <c r="K1076" s="60" t="n">
        <v>45745</v>
      </c>
      <c r="L1076" s="1" t="n">
        <v>-115.52</v>
      </c>
      <c r="N1076" s="1" t="n">
        <v>1075</v>
      </c>
    </row>
    <row r="1077" customFormat="false" ht="15" hidden="false" customHeight="true" outlineLevel="0" collapsed="false">
      <c r="A1077" s="60" t="n">
        <v>45746</v>
      </c>
      <c r="B1077" s="1" t="n">
        <v>2226.21</v>
      </c>
      <c r="K1077" s="60" t="n">
        <v>45746</v>
      </c>
      <c r="L1077" s="1" t="n">
        <v>-113</v>
      </c>
      <c r="N1077" s="1" t="n">
        <v>1076</v>
      </c>
    </row>
    <row r="1078" customFormat="false" ht="15" hidden="false" customHeight="true" outlineLevel="0" collapsed="false">
      <c r="A1078" s="60" t="n">
        <v>45747</v>
      </c>
      <c r="B1078" s="1" t="n">
        <v>2214.3</v>
      </c>
      <c r="K1078" s="60" t="n">
        <v>45747</v>
      </c>
      <c r="L1078" s="1" t="n">
        <v>-124.91</v>
      </c>
      <c r="N1078" s="1" t="n">
        <v>1077</v>
      </c>
    </row>
    <row r="1079" customFormat="false" ht="15" hidden="false" customHeight="true" outlineLevel="0" collapsed="false">
      <c r="A1079" s="60" t="n">
        <v>45748</v>
      </c>
      <c r="B1079" s="1" t="n">
        <v>2191.8</v>
      </c>
      <c r="K1079" s="60" t="n">
        <v>45748</v>
      </c>
      <c r="L1079" s="1" t="n">
        <v>-147.41</v>
      </c>
      <c r="N1079" s="1" t="n">
        <v>1078</v>
      </c>
    </row>
    <row r="1080" customFormat="false" ht="15" hidden="false" customHeight="true" outlineLevel="0" collapsed="false">
      <c r="A1080" s="60" t="n">
        <v>45749</v>
      </c>
      <c r="B1080" s="1" t="n">
        <v>2200.27</v>
      </c>
      <c r="K1080" s="60" t="n">
        <v>45749</v>
      </c>
      <c r="L1080" s="1" t="n">
        <v>-138.94</v>
      </c>
      <c r="N1080" s="1" t="n">
        <v>1079</v>
      </c>
    </row>
    <row r="1081" customFormat="false" ht="15" hidden="false" customHeight="true" outlineLevel="0" collapsed="false">
      <c r="A1081" s="60" t="n">
        <v>45750</v>
      </c>
      <c r="B1081" s="1" t="n">
        <v>2180.17</v>
      </c>
      <c r="K1081" s="60" t="n">
        <v>45750</v>
      </c>
      <c r="L1081" s="1" t="n">
        <v>-159.04</v>
      </c>
      <c r="N1081" s="1" t="n">
        <v>1080</v>
      </c>
    </row>
    <row r="1082" customFormat="false" ht="15" hidden="false" customHeight="true" outlineLevel="0" collapsed="false">
      <c r="A1082" s="60" t="n">
        <v>45751</v>
      </c>
      <c r="B1082" s="1" t="n">
        <v>2163.55</v>
      </c>
      <c r="K1082" s="60" t="n">
        <v>45751</v>
      </c>
      <c r="L1082" s="1" t="n">
        <v>-175.66</v>
      </c>
      <c r="N1082" s="1" t="n">
        <v>1081</v>
      </c>
    </row>
    <row r="1083" customFormat="false" ht="15" hidden="false" customHeight="true" outlineLevel="0" collapsed="false">
      <c r="A1083" s="60" t="n">
        <v>45752</v>
      </c>
      <c r="B1083" s="1" t="n">
        <v>2148.57</v>
      </c>
      <c r="K1083" s="60" t="n">
        <v>45752</v>
      </c>
      <c r="L1083" s="1" t="n">
        <v>-190.64</v>
      </c>
      <c r="N1083" s="1" t="n">
        <v>1082</v>
      </c>
    </row>
    <row r="1084" customFormat="false" ht="15" hidden="false" customHeight="true" outlineLevel="0" collapsed="false">
      <c r="A1084" s="60" t="n">
        <v>45753</v>
      </c>
      <c r="B1084" s="1" t="n">
        <v>2143.25</v>
      </c>
      <c r="K1084" s="60" t="n">
        <v>45753</v>
      </c>
      <c r="L1084" s="1" t="n">
        <v>-195.96</v>
      </c>
      <c r="N1084" s="1" t="n">
        <v>1083</v>
      </c>
    </row>
    <row r="1085" customFormat="false" ht="15" hidden="false" customHeight="true" outlineLevel="0" collapsed="false">
      <c r="A1085" s="60" t="n">
        <v>45754</v>
      </c>
      <c r="B1085" s="1" t="n">
        <v>2111.69</v>
      </c>
      <c r="K1085" s="60" t="n">
        <v>45754</v>
      </c>
      <c r="L1085" s="1" t="n">
        <v>-227.52</v>
      </c>
      <c r="N1085" s="1" t="n">
        <v>1084</v>
      </c>
    </row>
    <row r="1086" customFormat="false" ht="15" hidden="false" customHeight="true" outlineLevel="0" collapsed="false">
      <c r="A1086" s="60" t="n">
        <v>45755</v>
      </c>
      <c r="B1086" s="1" t="n">
        <v>2124.04</v>
      </c>
      <c r="K1086" s="60" t="n">
        <v>45755</v>
      </c>
      <c r="L1086" s="1" t="n">
        <v>-215.17</v>
      </c>
      <c r="N1086" s="1" t="n">
        <v>1085</v>
      </c>
    </row>
    <row r="1087" customFormat="false" ht="15" hidden="false" customHeight="true" outlineLevel="0" collapsed="false">
      <c r="A1087" s="60" t="n">
        <v>45756</v>
      </c>
      <c r="B1087" s="1" t="n">
        <v>2088.28</v>
      </c>
      <c r="K1087" s="60" t="n">
        <v>45756</v>
      </c>
      <c r="L1087" s="1" t="n">
        <v>-250.93</v>
      </c>
      <c r="N1087" s="1" t="n">
        <v>1086</v>
      </c>
    </row>
    <row r="1088" customFormat="false" ht="15" hidden="false" customHeight="true" outlineLevel="0" collapsed="false">
      <c r="A1088" s="60" t="n">
        <v>45757</v>
      </c>
      <c r="B1088" s="1" t="n">
        <v>2111.98</v>
      </c>
      <c r="K1088" s="60" t="n">
        <v>45757</v>
      </c>
      <c r="L1088" s="1" t="n">
        <v>-227.23</v>
      </c>
      <c r="N1088" s="1" t="n">
        <v>1087</v>
      </c>
    </row>
    <row r="1089" customFormat="false" ht="15" hidden="false" customHeight="true" outlineLevel="0" collapsed="false">
      <c r="A1089" s="60" t="n">
        <v>45758</v>
      </c>
      <c r="B1089" s="1" t="n">
        <v>2097.8</v>
      </c>
      <c r="K1089" s="60" t="n">
        <v>45758</v>
      </c>
      <c r="L1089" s="1" t="n">
        <v>-241.41</v>
      </c>
      <c r="N1089" s="1" t="n">
        <v>1088</v>
      </c>
    </row>
    <row r="1090" customFormat="false" ht="15" hidden="false" customHeight="true" outlineLevel="0" collapsed="false">
      <c r="A1090" s="60" t="n">
        <v>45759</v>
      </c>
      <c r="B1090" s="1" t="n">
        <v>2078.85</v>
      </c>
      <c r="K1090" s="60" t="n">
        <v>45759</v>
      </c>
      <c r="L1090" s="1" t="n">
        <v>-260.36</v>
      </c>
      <c r="N1090" s="1" t="n">
        <v>1089</v>
      </c>
    </row>
    <row r="1091" customFormat="false" ht="15" hidden="false" customHeight="true" outlineLevel="0" collapsed="false">
      <c r="A1091" s="60" t="n">
        <v>45761</v>
      </c>
      <c r="B1091" s="1" t="n">
        <v>2073.23</v>
      </c>
      <c r="K1091" s="60" t="n">
        <v>45761</v>
      </c>
      <c r="L1091" s="1" t="n">
        <v>-265.98</v>
      </c>
      <c r="N1091" s="1" t="n">
        <v>1090</v>
      </c>
    </row>
    <row r="1092" customFormat="false" ht="15" hidden="false" customHeight="true" outlineLevel="0" collapsed="false">
      <c r="A1092" s="60" t="n">
        <v>45762</v>
      </c>
      <c r="B1092" s="1" t="n">
        <v>2077.62</v>
      </c>
      <c r="K1092" s="60" t="n">
        <v>45762</v>
      </c>
      <c r="L1092" s="1" t="n">
        <v>-261.59</v>
      </c>
      <c r="N1092" s="1" t="n">
        <v>1091</v>
      </c>
    </row>
    <row r="1093" customFormat="false" ht="15" hidden="false" customHeight="true" outlineLevel="0" collapsed="false">
      <c r="A1093" s="60" t="n">
        <v>45765</v>
      </c>
      <c r="B1093" s="1" t="n">
        <v>2060.95</v>
      </c>
      <c r="K1093" s="60" t="n">
        <v>45765</v>
      </c>
      <c r="L1093" s="1" t="n">
        <v>-278.26</v>
      </c>
      <c r="N1093" s="1" t="n">
        <v>1092</v>
      </c>
    </row>
    <row r="1094" customFormat="false" ht="15" hidden="false" customHeight="true" outlineLevel="0" collapsed="false">
      <c r="A1094" s="60" t="n">
        <v>45766</v>
      </c>
      <c r="B1094" s="1" t="n">
        <v>2060.95</v>
      </c>
      <c r="K1094" s="60" t="n">
        <v>45766</v>
      </c>
      <c r="L1094" s="1" t="n">
        <v>-278.26</v>
      </c>
      <c r="N1094" s="1" t="n">
        <v>1093</v>
      </c>
    </row>
    <row r="1095" customFormat="false" ht="15" hidden="false" customHeight="true" outlineLevel="0" collapsed="false">
      <c r="A1095" s="60" t="n">
        <v>45767</v>
      </c>
      <c r="B1095" s="1" t="n">
        <v>2104.05</v>
      </c>
      <c r="K1095" s="60" t="n">
        <v>45767</v>
      </c>
      <c r="L1095" s="1" t="n">
        <v>-235.16</v>
      </c>
      <c r="N1095" s="1" t="n">
        <v>1094</v>
      </c>
    </row>
    <row r="1096" customFormat="false" ht="15" hidden="false" customHeight="true" outlineLevel="0" collapsed="false">
      <c r="A1096" s="60" t="n">
        <v>45768</v>
      </c>
      <c r="B1096" s="1" t="n">
        <v>2091.65</v>
      </c>
      <c r="K1096" s="60" t="n">
        <v>45768</v>
      </c>
      <c r="L1096" s="1" t="n">
        <v>-247.56</v>
      </c>
      <c r="N1096" s="1" t="n">
        <v>1095</v>
      </c>
    </row>
    <row r="1097" customFormat="false" ht="15" hidden="false" customHeight="true" outlineLevel="0" collapsed="false">
      <c r="A1097" s="60" t="n">
        <v>45769</v>
      </c>
      <c r="B1097" s="1" t="n">
        <v>2095.13</v>
      </c>
      <c r="K1097" s="60" t="n">
        <v>45769</v>
      </c>
      <c r="L1097" s="1" t="n">
        <v>-244.08</v>
      </c>
      <c r="N1097" s="1" t="n">
        <v>1096</v>
      </c>
    </row>
    <row r="1098" customFormat="false" ht="15" hidden="false" customHeight="true" outlineLevel="0" collapsed="false">
      <c r="A1098" s="60" t="n">
        <v>45770</v>
      </c>
      <c r="B1098" s="1" t="n">
        <v>2115.41</v>
      </c>
      <c r="K1098" s="60" t="n">
        <v>45770</v>
      </c>
      <c r="L1098" s="1" t="n">
        <v>-223.8</v>
      </c>
      <c r="N1098" s="1" t="n">
        <v>1097</v>
      </c>
    </row>
    <row r="1099" customFormat="false" ht="15" hidden="false" customHeight="true" outlineLevel="0" collapsed="false">
      <c r="A1099" s="60" t="n">
        <v>45771</v>
      </c>
      <c r="B1099" s="1" t="n">
        <v>2121.76</v>
      </c>
      <c r="K1099" s="60" t="n">
        <v>45771</v>
      </c>
      <c r="L1099" s="1" t="n">
        <v>-217.45</v>
      </c>
      <c r="N1099" s="1" t="n">
        <v>1098</v>
      </c>
    </row>
    <row r="1100" customFormat="false" ht="15" hidden="false" customHeight="true" outlineLevel="0" collapsed="false">
      <c r="A1100" s="60" t="n">
        <v>45773</v>
      </c>
      <c r="B1100" s="1" t="n">
        <v>2121.76</v>
      </c>
      <c r="K1100" s="60" t="n">
        <v>45773</v>
      </c>
      <c r="L1100" s="1" t="n">
        <v>-217.45</v>
      </c>
      <c r="N1100" s="1" t="n">
        <v>1099</v>
      </c>
    </row>
    <row r="1101" customFormat="false" ht="15" hidden="false" customHeight="true" outlineLevel="0" collapsed="false">
      <c r="A1101" s="60" t="n">
        <v>45774</v>
      </c>
      <c r="B1101" s="1" t="n">
        <v>2112.78</v>
      </c>
      <c r="K1101" s="60" t="n">
        <v>45774</v>
      </c>
      <c r="L1101" s="1" t="n">
        <v>-226.43</v>
      </c>
      <c r="N1101" s="1" t="n">
        <v>1100</v>
      </c>
    </row>
    <row r="1102" customFormat="false" ht="15" hidden="false" customHeight="true" outlineLevel="0" collapsed="false">
      <c r="A1102" s="60" t="n">
        <v>45775</v>
      </c>
      <c r="B1102" s="1" t="n">
        <v>2101.46</v>
      </c>
      <c r="K1102" s="60" t="n">
        <v>45775</v>
      </c>
      <c r="L1102" s="1" t="n">
        <v>-237.75</v>
      </c>
      <c r="N1102" s="1" t="n">
        <v>1101</v>
      </c>
    </row>
    <row r="1103" customFormat="false" ht="15" hidden="false" customHeight="true" outlineLevel="0" collapsed="false">
      <c r="A1103" s="60" t="n">
        <v>45776</v>
      </c>
      <c r="B1103" s="1" t="n">
        <v>2112.45</v>
      </c>
      <c r="K1103" s="60" t="n">
        <v>45776</v>
      </c>
      <c r="L1103" s="1" t="n">
        <v>-226.76</v>
      </c>
      <c r="N1103" s="1" t="n">
        <v>1102</v>
      </c>
    </row>
    <row r="1104" customFormat="false" ht="15" hidden="false" customHeight="true" outlineLevel="0" collapsed="false">
      <c r="A1104" s="60" t="n">
        <v>45777</v>
      </c>
      <c r="B1104" s="1" t="n">
        <v>2101.27</v>
      </c>
      <c r="K1104" s="60" t="n">
        <v>45777</v>
      </c>
      <c r="L1104" s="1" t="n">
        <v>-237.94</v>
      </c>
      <c r="N1104" s="1" t="n">
        <v>1103</v>
      </c>
    </row>
    <row r="1105" customFormat="false" ht="15" hidden="false" customHeight="true" outlineLevel="0" collapsed="false">
      <c r="A1105" s="60" t="n">
        <v>45779</v>
      </c>
      <c r="B1105" s="1" t="n">
        <v>2076.46</v>
      </c>
      <c r="K1105" s="60" t="n">
        <v>45779</v>
      </c>
      <c r="L1105" s="1" t="n">
        <v>-262.75</v>
      </c>
      <c r="N1105" s="1" t="n">
        <v>1104</v>
      </c>
    </row>
    <row r="1106" customFormat="false" ht="15" hidden="false" customHeight="true" outlineLevel="0" collapsed="false">
      <c r="A1106" s="60" t="n">
        <v>45781</v>
      </c>
      <c r="B1106" s="1" t="n">
        <v>2075.34</v>
      </c>
      <c r="K1106" s="60" t="n">
        <v>45781</v>
      </c>
      <c r="L1106" s="1" t="n">
        <v>-263.87</v>
      </c>
      <c r="N1106" s="1" t="n">
        <v>1105</v>
      </c>
    </row>
    <row r="1107" customFormat="false" ht="15" hidden="false" customHeight="true" outlineLevel="0" collapsed="false">
      <c r="A1107" s="60" t="n">
        <v>45782</v>
      </c>
      <c r="B1107" s="1" t="n">
        <v>2065</v>
      </c>
      <c r="K1107" s="60" t="n">
        <v>45782</v>
      </c>
      <c r="L1107" s="1" t="n">
        <v>-274.21</v>
      </c>
      <c r="N1107" s="1" t="n">
        <v>1106</v>
      </c>
    </row>
    <row r="1108" customFormat="false" ht="15" hidden="false" customHeight="true" outlineLevel="0" collapsed="false">
      <c r="A1108" s="60" t="n">
        <v>45784</v>
      </c>
      <c r="B1108" s="1" t="n">
        <v>2069.68</v>
      </c>
      <c r="K1108" s="60" t="n">
        <v>45784</v>
      </c>
      <c r="L1108" s="1" t="n">
        <v>-269.53</v>
      </c>
      <c r="N1108" s="1" t="n">
        <v>1107</v>
      </c>
    </row>
    <row r="1109" customFormat="false" ht="15" hidden="false" customHeight="true" outlineLevel="0" collapsed="false">
      <c r="A1109" s="60" t="n">
        <v>45785</v>
      </c>
      <c r="B1109" s="1" t="n">
        <v>2059.2</v>
      </c>
      <c r="K1109" s="60" t="n">
        <v>45785</v>
      </c>
      <c r="L1109" s="1" t="n">
        <v>-280.01</v>
      </c>
      <c r="N1109" s="1" t="n">
        <v>1108</v>
      </c>
    </row>
    <row r="1110" customFormat="false" ht="15" hidden="false" customHeight="true" outlineLevel="0" collapsed="false">
      <c r="A1110" s="60" t="n">
        <v>45787</v>
      </c>
      <c r="B1110" s="1" t="n">
        <v>2152.31</v>
      </c>
      <c r="K1110" s="60" t="n">
        <v>45787</v>
      </c>
      <c r="L1110" s="1" t="n">
        <v>-186.9</v>
      </c>
      <c r="N1110" s="1" t="n">
        <v>1109</v>
      </c>
    </row>
    <row r="1111" customFormat="false" ht="15" hidden="false" customHeight="true" outlineLevel="0" collapsed="false">
      <c r="A1111" s="60" t="n">
        <v>45789</v>
      </c>
      <c r="B1111" s="1" t="n">
        <v>2141.51</v>
      </c>
      <c r="K1111" s="60" t="n">
        <v>45789</v>
      </c>
      <c r="L1111" s="1" t="n">
        <v>-197.7</v>
      </c>
      <c r="N1111" s="1" t="n">
        <v>1110</v>
      </c>
    </row>
    <row r="1112" customFormat="false" ht="15" hidden="false" customHeight="true" outlineLevel="0" collapsed="false">
      <c r="A1112" s="60" t="n">
        <v>45792</v>
      </c>
      <c r="B1112" s="1" t="n">
        <v>2136.32</v>
      </c>
      <c r="K1112" s="60" t="n">
        <v>45792</v>
      </c>
      <c r="L1112" s="1" t="n">
        <v>-202.89</v>
      </c>
      <c r="N1112" s="1" t="n">
        <v>1111</v>
      </c>
    </row>
    <row r="1113" customFormat="false" ht="15" hidden="false" customHeight="true" outlineLevel="0" collapsed="false">
      <c r="A1113" s="60" t="n">
        <v>45794</v>
      </c>
      <c r="B1113" s="1" t="n">
        <v>2136.32</v>
      </c>
      <c r="K1113" s="60" t="n">
        <v>45794</v>
      </c>
      <c r="L1113" s="1" t="n">
        <v>-202.89</v>
      </c>
      <c r="N1113" s="1" t="n">
        <v>1112</v>
      </c>
    </row>
    <row r="1114" customFormat="false" ht="15" hidden="false" customHeight="true" outlineLevel="0" collapsed="false">
      <c r="A1114" s="60" t="n">
        <v>45795</v>
      </c>
      <c r="B1114" s="1" t="n">
        <v>2153.69</v>
      </c>
      <c r="K1114" s="60" t="n">
        <v>45795</v>
      </c>
      <c r="L1114" s="1" t="n">
        <v>-185.52</v>
      </c>
      <c r="N1114" s="1" t="n">
        <v>1113</v>
      </c>
    </row>
    <row r="1115" customFormat="false" ht="15" hidden="false" customHeight="true" outlineLevel="0" collapsed="false">
      <c r="A1115" s="60" t="n">
        <v>45797</v>
      </c>
      <c r="B1115" s="1" t="n">
        <v>2162.19</v>
      </c>
      <c r="K1115" s="60" t="n">
        <v>45797</v>
      </c>
      <c r="L1115" s="1" t="n">
        <v>-177.02</v>
      </c>
      <c r="N1115" s="1" t="n">
        <v>1114</v>
      </c>
    </row>
    <row r="1116" customFormat="false" ht="15" hidden="false" customHeight="true" outlineLevel="0" collapsed="false">
      <c r="A1116" s="60" t="n">
        <v>45799</v>
      </c>
      <c r="B1116" s="1" t="n">
        <v>2145.25</v>
      </c>
      <c r="K1116" s="60" t="n">
        <v>45799</v>
      </c>
      <c r="L1116" s="1" t="n">
        <v>-193.96</v>
      </c>
      <c r="N1116" s="1" t="n">
        <v>1115</v>
      </c>
    </row>
    <row r="1117" customFormat="false" ht="15" hidden="false" customHeight="true" outlineLevel="0" collapsed="false">
      <c r="A1117" s="60" t="n">
        <v>45801</v>
      </c>
      <c r="B1117" s="1" t="n">
        <v>2181.48</v>
      </c>
      <c r="K1117" s="60" t="n">
        <v>45801</v>
      </c>
      <c r="L1117" s="1" t="n">
        <v>-157.73</v>
      </c>
      <c r="N1117" s="1" t="n">
        <v>1116</v>
      </c>
    </row>
    <row r="1118" customFormat="false" ht="15" hidden="false" customHeight="true" outlineLevel="0" collapsed="false">
      <c r="A1118" s="60" t="n">
        <v>45803</v>
      </c>
      <c r="B1118" s="1" t="n">
        <v>2167.68</v>
      </c>
      <c r="K1118" s="60" t="n">
        <v>45803</v>
      </c>
      <c r="L1118" s="1" t="n">
        <v>-171.53</v>
      </c>
      <c r="N1118" s="1" t="n">
        <v>1117</v>
      </c>
    </row>
    <row r="1119" customFormat="false" ht="15" hidden="false" customHeight="true" outlineLevel="0" collapsed="false">
      <c r="A1119" s="60" t="n">
        <v>45807</v>
      </c>
      <c r="B1119" s="1" t="n">
        <v>2173.54</v>
      </c>
      <c r="K1119" s="60" t="n">
        <v>45807</v>
      </c>
      <c r="L1119" s="1" t="n">
        <v>-165.67</v>
      </c>
      <c r="N1119" s="1" t="n">
        <v>1118</v>
      </c>
    </row>
    <row r="1120" customFormat="false" ht="15" hidden="false" customHeight="true" outlineLevel="0" collapsed="false">
      <c r="A1120" s="60" t="n">
        <v>45809</v>
      </c>
      <c r="B1120" s="1" t="n">
        <v>2166.4</v>
      </c>
      <c r="K1120" s="60" t="n">
        <v>45809</v>
      </c>
      <c r="L1120" s="1" t="n">
        <v>-172.81</v>
      </c>
      <c r="N1120" s="1" t="n">
        <v>1119</v>
      </c>
    </row>
    <row r="1121" customFormat="false" ht="15" hidden="false" customHeight="true" outlineLevel="0" collapsed="false">
      <c r="A1121" s="60" t="n">
        <v>45815</v>
      </c>
      <c r="B1121" s="1" t="n">
        <v>2181.25</v>
      </c>
      <c r="K1121" s="60" t="n">
        <v>45815</v>
      </c>
      <c r="L1121" s="1" t="n">
        <v>-157.96</v>
      </c>
      <c r="N1121" s="1" t="n">
        <v>1120</v>
      </c>
    </row>
    <row r="1122" customFormat="false" ht="15" hidden="false" customHeight="true" outlineLevel="0" collapsed="false">
      <c r="A1122" s="60" t="n">
        <v>45816</v>
      </c>
      <c r="B1122" s="1" t="n">
        <v>2188.85</v>
      </c>
      <c r="K1122" s="60" t="n">
        <v>45816</v>
      </c>
      <c r="L1122" s="1" t="n">
        <v>-150.36</v>
      </c>
      <c r="N1122" s="1" t="n">
        <v>1121</v>
      </c>
    </row>
    <row r="1123" customFormat="false" ht="15" hidden="false" customHeight="true" outlineLevel="0" collapsed="false">
      <c r="A1123" s="60" t="n">
        <v>45818</v>
      </c>
      <c r="B1123" s="1" t="n">
        <v>2191</v>
      </c>
      <c r="K1123" s="60" t="n">
        <v>45818</v>
      </c>
      <c r="L1123" s="1" t="n">
        <v>-148.21</v>
      </c>
      <c r="N1123" s="1" t="n">
        <v>1122</v>
      </c>
    </row>
    <row r="1124" customFormat="false" ht="15" hidden="false" customHeight="true" outlineLevel="0" collapsed="false">
      <c r="A1124" s="60" t="n">
        <v>45820</v>
      </c>
      <c r="B1124" s="1" t="n">
        <v>2204.73</v>
      </c>
      <c r="K1124" s="60" t="n">
        <v>45820</v>
      </c>
      <c r="L1124" s="1" t="n">
        <v>-134.48</v>
      </c>
      <c r="N1124" s="1" t="n">
        <v>1123</v>
      </c>
    </row>
    <row r="1125" customFormat="false" ht="15" hidden="false" customHeight="true" outlineLevel="0" collapsed="false">
      <c r="A1125" s="60" t="n">
        <v>45823</v>
      </c>
      <c r="B1125" s="1" t="n">
        <v>2200.85</v>
      </c>
      <c r="K1125" s="60" t="n">
        <v>45823</v>
      </c>
      <c r="L1125" s="1" t="n">
        <v>-138.36</v>
      </c>
      <c r="N1125" s="1" t="n">
        <v>1124</v>
      </c>
    </row>
    <row r="1126" customFormat="false" ht="15" hidden="false" customHeight="true" outlineLevel="0" collapsed="false">
      <c r="A1126" s="60" t="n">
        <v>45825</v>
      </c>
      <c r="B1126" s="1" t="n">
        <v>2193.25</v>
      </c>
      <c r="K1126" s="60" t="n">
        <v>45825</v>
      </c>
      <c r="L1126" s="1" t="n">
        <v>-145.96</v>
      </c>
      <c r="N1126" s="1" t="n">
        <v>1125</v>
      </c>
    </row>
    <row r="1127" customFormat="false" ht="15" hidden="false" customHeight="true" outlineLevel="0" collapsed="false">
      <c r="A1127" s="60" t="n">
        <v>45829</v>
      </c>
      <c r="B1127" s="1" t="n">
        <v>2187.81</v>
      </c>
      <c r="K1127" s="60" t="n">
        <v>45829</v>
      </c>
      <c r="L1127" s="1" t="n">
        <v>-151.4</v>
      </c>
      <c r="N1127" s="1" t="n">
        <v>1126</v>
      </c>
    </row>
    <row r="1128" customFormat="false" ht="15" hidden="false" customHeight="true" outlineLevel="0" collapsed="false">
      <c r="A1128" s="60" t="n">
        <v>45830</v>
      </c>
      <c r="B1128" s="1" t="n">
        <v>2203.92</v>
      </c>
      <c r="K1128" s="60" t="n">
        <v>45830</v>
      </c>
      <c r="L1128" s="1" t="n">
        <v>-135.29</v>
      </c>
      <c r="N1128" s="1" t="n">
        <v>1127</v>
      </c>
    </row>
    <row r="1129" customFormat="false" ht="15" hidden="false" customHeight="true" outlineLevel="0" collapsed="false">
      <c r="A1129" s="60" t="n">
        <v>45837</v>
      </c>
      <c r="B1129" s="1" t="n">
        <v>2205.19</v>
      </c>
      <c r="K1129" s="60" t="n">
        <v>45837</v>
      </c>
      <c r="L1129" s="1" t="n">
        <v>-134.02</v>
      </c>
      <c r="N1129" s="1" t="n">
        <v>1128</v>
      </c>
    </row>
    <row r="1130" customFormat="false" ht="15" hidden="false" customHeight="true" outlineLevel="0" collapsed="false">
      <c r="A1130" s="60" t="n">
        <v>45843</v>
      </c>
      <c r="B1130" s="1" t="n">
        <v>2201.22</v>
      </c>
      <c r="K1130" s="60" t="n">
        <v>45843</v>
      </c>
      <c r="L1130" s="1" t="n">
        <v>-137.99</v>
      </c>
      <c r="N1130" s="1" t="n">
        <v>1129</v>
      </c>
    </row>
    <row r="1131" customFormat="false" ht="15" hidden="false" customHeight="true" outlineLevel="0" collapsed="false">
      <c r="A1131" s="60" t="n">
        <v>45844</v>
      </c>
      <c r="B1131" s="1" t="n">
        <v>2214.62</v>
      </c>
      <c r="K1131" s="60" t="n">
        <v>45844</v>
      </c>
      <c r="L1131" s="1" t="n">
        <v>-124.59</v>
      </c>
      <c r="N1131" s="1" t="n">
        <v>1130</v>
      </c>
    </row>
    <row r="1132" customFormat="false" ht="15" hidden="false" customHeight="true" outlineLevel="0" collapsed="false">
      <c r="A1132" s="60" t="n">
        <v>45851</v>
      </c>
      <c r="B1132" s="1" t="n">
        <v>2238.28</v>
      </c>
      <c r="K1132" s="60" t="n">
        <v>45851</v>
      </c>
      <c r="L1132" s="1" t="n">
        <v>-100.93</v>
      </c>
      <c r="N1132" s="1" t="n">
        <v>1131</v>
      </c>
    </row>
    <row r="1133" customFormat="false" ht="15" hidden="false" customHeight="true" outlineLevel="0" collapsed="false">
      <c r="A1133" s="60" t="n">
        <v>45912</v>
      </c>
      <c r="B1133" s="1" t="n">
        <v>2287.97</v>
      </c>
      <c r="K1133" s="60" t="n">
        <v>45912</v>
      </c>
      <c r="L1133" s="1" t="n">
        <v>-51.24</v>
      </c>
      <c r="N1133" s="1" t="n">
        <v>1132</v>
      </c>
    </row>
    <row r="1134" customFormat="false" ht="15" hidden="false" customHeight="true" outlineLevel="0" collapsed="false">
      <c r="A1134" s="60" t="n">
        <v>45918</v>
      </c>
      <c r="B1134" s="1" t="n">
        <v>2286.12</v>
      </c>
      <c r="K1134" s="60" t="n">
        <v>45918</v>
      </c>
      <c r="L1134" s="1" t="n">
        <v>-53.09</v>
      </c>
      <c r="N1134" s="1" t="n">
        <v>1133</v>
      </c>
    </row>
    <row r="1135" customFormat="false" ht="15" hidden="false" customHeight="true" outlineLevel="0" collapsed="false">
      <c r="A1135" s="60" t="n">
        <v>45920</v>
      </c>
      <c r="B1135" s="1" t="n">
        <v>2283.12</v>
      </c>
      <c r="K1135" s="60" t="n">
        <v>45920</v>
      </c>
      <c r="L1135" s="1" t="n">
        <v>-56.09</v>
      </c>
      <c r="N1135" s="1" t="n">
        <v>1134</v>
      </c>
    </row>
    <row r="1136" customFormat="false" ht="15" hidden="false" customHeight="true" outlineLevel="0" collapsed="false">
      <c r="A1136" s="60" t="n">
        <v>45952</v>
      </c>
      <c r="B1136" s="1" t="n">
        <v>2287.82</v>
      </c>
      <c r="K1136" s="60" t="n">
        <v>45952</v>
      </c>
      <c r="L1136" s="1" t="n">
        <v>-51.39</v>
      </c>
      <c r="N1136" s="1" t="n">
        <v>1135</v>
      </c>
    </row>
    <row r="1137" customFormat="false" ht="15" hidden="false" customHeight="true" outlineLevel="0" collapsed="false">
      <c r="A1137" s="60" t="n">
        <v>45953</v>
      </c>
      <c r="B1137" s="1" t="n">
        <v>2263.02</v>
      </c>
      <c r="K1137" s="60" t="n">
        <v>45953</v>
      </c>
      <c r="L1137" s="1" t="n">
        <v>-76.19</v>
      </c>
      <c r="N1137" s="1" t="n">
        <v>1136</v>
      </c>
    </row>
    <row r="1138" customFormat="false" ht="15" hidden="false" customHeight="true" outlineLevel="0" collapsed="false">
      <c r="A1138" s="60" t="n">
        <v>45954</v>
      </c>
      <c r="B1138" s="1" t="n">
        <v>2277.52</v>
      </c>
      <c r="K1138" s="60" t="n">
        <v>45954</v>
      </c>
      <c r="L1138" s="1" t="n">
        <v>-61.69</v>
      </c>
      <c r="N1138" s="1" t="n">
        <v>1137</v>
      </c>
    </row>
    <row r="1139" customFormat="false" ht="15" hidden="false" customHeight="true" outlineLevel="0" collapsed="false">
      <c r="A1139" s="60" t="n">
        <v>45955</v>
      </c>
      <c r="B1139" s="1" t="n">
        <v>2275.52</v>
      </c>
      <c r="K1139" s="60" t="n">
        <v>45955</v>
      </c>
      <c r="L1139" s="1" t="n">
        <v>-63.69</v>
      </c>
      <c r="N1139" s="1" t="n">
        <v>1138</v>
      </c>
    </row>
    <row r="1140" customFormat="false" ht="15" hidden="false" customHeight="true" outlineLevel="0" collapsed="false">
      <c r="A1140" s="60" t="n">
        <v>45956</v>
      </c>
      <c r="B1140" s="1" t="n">
        <v>2314.57</v>
      </c>
      <c r="K1140" s="60" t="n">
        <v>45956</v>
      </c>
      <c r="L1140" s="1" t="n">
        <v>-24.64</v>
      </c>
      <c r="N1140" s="1" t="n">
        <v>1139</v>
      </c>
    </row>
    <row r="1141" customFormat="false" ht="15" hidden="false" customHeight="true" outlineLevel="0" collapsed="false">
      <c r="A1141" s="60" t="n">
        <v>45957</v>
      </c>
      <c r="B1141" s="1" t="n">
        <v>2377.07</v>
      </c>
      <c r="K1141" s="60" t="n">
        <v>45957</v>
      </c>
      <c r="L1141" s="1" t="n">
        <v>0</v>
      </c>
      <c r="N1141" s="1" t="n">
        <v>1140</v>
      </c>
    </row>
    <row r="1142" customFormat="false" ht="15" hidden="false" customHeight="true" outlineLevel="0" collapsed="false">
      <c r="A1142" s="60" t="n">
        <v>45958</v>
      </c>
      <c r="B1142" s="1" t="n">
        <v>2363.57</v>
      </c>
      <c r="K1142" s="60" t="n">
        <v>45958</v>
      </c>
      <c r="L1142" s="1" t="n">
        <v>-13.5</v>
      </c>
      <c r="N1142" s="1" t="n">
        <v>1141</v>
      </c>
    </row>
    <row r="1143" customFormat="false" ht="15" hidden="false" customHeight="true" outlineLevel="0" collapsed="false">
      <c r="A1143" s="60" t="n">
        <v>45959</v>
      </c>
      <c r="B1143" s="1" t="n">
        <v>2346.07</v>
      </c>
      <c r="K1143" s="60" t="n">
        <v>45959</v>
      </c>
      <c r="L1143" s="1" t="n">
        <v>-31</v>
      </c>
      <c r="N1143" s="1" t="n">
        <v>1142</v>
      </c>
    </row>
    <row r="1144" customFormat="false" ht="15" hidden="false" customHeight="true" outlineLevel="0" collapsed="false">
      <c r="A1144" s="60" t="n">
        <v>45960</v>
      </c>
      <c r="B1144" s="1" t="n">
        <v>2375.12</v>
      </c>
      <c r="K1144" s="60" t="n">
        <v>45960</v>
      </c>
      <c r="L1144" s="1" t="n">
        <v>-1.95</v>
      </c>
      <c r="N1144" s="1" t="n">
        <v>1143</v>
      </c>
    </row>
    <row r="1145" customFormat="false" ht="15" hidden="false" customHeight="true" outlineLevel="0" collapsed="false">
      <c r="A1145" s="60" t="n">
        <v>45961</v>
      </c>
      <c r="B1145" s="1" t="n">
        <v>2374.02</v>
      </c>
      <c r="K1145" s="60" t="n">
        <v>45961</v>
      </c>
      <c r="L1145" s="1" t="n">
        <v>-3.05</v>
      </c>
      <c r="N1145" s="1" t="n">
        <v>1144</v>
      </c>
    </row>
    <row r="1146" customFormat="false" ht="15" hidden="false" customHeight="true" outlineLevel="0" collapsed="false">
      <c r="A1146" s="60" t="n">
        <v>45962</v>
      </c>
      <c r="B1146" s="1" t="n">
        <v>2432.24</v>
      </c>
      <c r="K1146" s="60" t="n">
        <v>45962</v>
      </c>
      <c r="L1146" s="1" t="n">
        <v>0</v>
      </c>
      <c r="N1146" s="1" t="n">
        <v>1145</v>
      </c>
    </row>
    <row r="1147" customFormat="false" ht="15" hidden="false" customHeight="true" outlineLevel="0" collapsed="false">
      <c r="A1147" s="60" t="n">
        <v>45963</v>
      </c>
      <c r="B1147" s="1" t="n">
        <v>2424.44</v>
      </c>
      <c r="K1147" s="60" t="n">
        <v>45963</v>
      </c>
      <c r="L1147" s="1" t="n">
        <v>-7.8</v>
      </c>
      <c r="N1147" s="1" t="n">
        <v>1146</v>
      </c>
    </row>
    <row r="1148" customFormat="false" ht="15" hidden="false" customHeight="true" outlineLevel="0" collapsed="false">
      <c r="A1148" s="60" t="n">
        <v>45964</v>
      </c>
      <c r="B1148" s="1" t="n">
        <v>2413.94</v>
      </c>
      <c r="K1148" s="60" t="n">
        <v>45964</v>
      </c>
      <c r="L1148" s="1" t="n">
        <v>-18.3</v>
      </c>
      <c r="N1148" s="1" t="n">
        <v>1147</v>
      </c>
    </row>
    <row r="1149" customFormat="false" ht="15" hidden="false" customHeight="true" outlineLevel="0" collapsed="false">
      <c r="A1149" s="60" t="n">
        <v>45965</v>
      </c>
      <c r="B1149" s="1" t="n">
        <v>2430.14</v>
      </c>
      <c r="K1149" s="60" t="n">
        <v>45965</v>
      </c>
      <c r="L1149" s="1" t="n">
        <v>-2.1</v>
      </c>
      <c r="N1149" s="1" t="n">
        <v>1148</v>
      </c>
    </row>
    <row r="1150" customFormat="false" ht="15" hidden="false" customHeight="true" outlineLevel="0" collapsed="false">
      <c r="A1150" s="60" t="n">
        <v>45966</v>
      </c>
      <c r="B1150" s="1" t="n">
        <v>2431.14</v>
      </c>
      <c r="K1150" s="60" t="n">
        <v>45966</v>
      </c>
      <c r="L1150" s="1" t="n">
        <v>-1.1</v>
      </c>
      <c r="N1150" s="1" t="n">
        <v>1149</v>
      </c>
    </row>
    <row r="1151" customFormat="false" ht="15" hidden="false" customHeight="true" outlineLevel="0" collapsed="false">
      <c r="A1151" s="60" t="n">
        <v>45967</v>
      </c>
      <c r="B1151" s="1" t="n">
        <v>2459.54</v>
      </c>
      <c r="K1151" s="60" t="n">
        <v>45967</v>
      </c>
      <c r="L1151" s="1" t="n">
        <v>0</v>
      </c>
      <c r="N1151" s="1" t="n">
        <v>1150</v>
      </c>
    </row>
    <row r="1152" customFormat="false" ht="15" hidden="false" customHeight="true" outlineLevel="0" collapsed="false">
      <c r="A1152" s="60" t="n">
        <v>45968</v>
      </c>
      <c r="B1152" s="1" t="n">
        <v>2477.42</v>
      </c>
      <c r="K1152" s="60" t="n">
        <v>45968</v>
      </c>
      <c r="L1152" s="1" t="n">
        <v>0</v>
      </c>
      <c r="N1152" s="1" t="n">
        <v>1151</v>
      </c>
    </row>
    <row r="1153" customFormat="false" ht="15" hidden="false" customHeight="true" outlineLevel="0" collapsed="false">
      <c r="A1153" s="60" t="n">
        <v>45969</v>
      </c>
      <c r="B1153" s="1" t="n">
        <v>2458.92</v>
      </c>
      <c r="K1153" s="60" t="n">
        <v>45969</v>
      </c>
      <c r="L1153" s="1" t="n">
        <v>-18.5</v>
      </c>
      <c r="N1153" s="1" t="n">
        <v>1152</v>
      </c>
    </row>
    <row r="1154" customFormat="false" ht="15" hidden="false" customHeight="true" outlineLevel="0" collapsed="false">
      <c r="A1154" s="60" t="n">
        <v>45970</v>
      </c>
      <c r="B1154" s="1" t="n">
        <v>2430.92</v>
      </c>
      <c r="K1154" s="60" t="n">
        <v>45970</v>
      </c>
      <c r="L1154" s="1" t="n">
        <v>-46.5</v>
      </c>
      <c r="N1154" s="1" t="n">
        <v>1153</v>
      </c>
    </row>
    <row r="1155" customFormat="false" ht="15" hidden="false" customHeight="true" outlineLevel="0" collapsed="false">
      <c r="A1155" s="60" t="n">
        <v>45971</v>
      </c>
      <c r="B1155" s="1" t="n">
        <v>2430.72</v>
      </c>
      <c r="K1155" s="60" t="n">
        <v>45971</v>
      </c>
      <c r="L1155" s="1" t="n">
        <v>-46.7</v>
      </c>
      <c r="N1155" s="1" t="n">
        <v>1154</v>
      </c>
    </row>
    <row r="1156" customFormat="false" ht="15" hidden="false" customHeight="true" outlineLevel="0" collapsed="false">
      <c r="A1156" s="60" t="n">
        <v>45972</v>
      </c>
      <c r="B1156" s="1" t="n">
        <v>2453.87</v>
      </c>
      <c r="K1156" s="60" t="n">
        <v>45972</v>
      </c>
      <c r="L1156" s="1" t="n">
        <v>-23.55</v>
      </c>
      <c r="N1156" s="1" t="n">
        <v>1155</v>
      </c>
    </row>
    <row r="1157" customFormat="false" ht="15" hidden="false" customHeight="true" outlineLevel="0" collapsed="false">
      <c r="A1157" s="60" t="n">
        <v>45973</v>
      </c>
      <c r="B1157" s="1" t="n">
        <v>2445.17</v>
      </c>
      <c r="K1157" s="60" t="n">
        <v>45973</v>
      </c>
      <c r="L1157" s="1" t="n">
        <v>-32.25</v>
      </c>
      <c r="N1157" s="1" t="n">
        <v>1156</v>
      </c>
    </row>
    <row r="1158" customFormat="false" ht="15" hidden="false" customHeight="true" outlineLevel="0" collapsed="false">
      <c r="A1158" s="60" t="n">
        <v>45974</v>
      </c>
      <c r="B1158" s="1" t="n">
        <v>2455.77</v>
      </c>
      <c r="K1158" s="60" t="n">
        <v>45974</v>
      </c>
      <c r="L1158" s="1" t="n">
        <v>-21.65</v>
      </c>
      <c r="N1158" s="1" t="n">
        <v>1157</v>
      </c>
    </row>
    <row r="1159" customFormat="false" ht="15" hidden="false" customHeight="true" outlineLevel="0" collapsed="false">
      <c r="A1159" s="60" t="n">
        <v>45975</v>
      </c>
      <c r="B1159" s="1" t="n">
        <v>2454.97</v>
      </c>
      <c r="K1159" s="60" t="n">
        <v>45975</v>
      </c>
      <c r="L1159" s="1" t="n">
        <v>-22.45</v>
      </c>
      <c r="N1159" s="1" t="n">
        <v>1158</v>
      </c>
    </row>
    <row r="1160" customFormat="false" ht="15" hidden="false" customHeight="true" outlineLevel="0" collapsed="false">
      <c r="A1160" s="60" t="n">
        <v>45976</v>
      </c>
      <c r="B1160" s="1" t="n">
        <v>2511.12</v>
      </c>
      <c r="K1160" s="60" t="n">
        <v>45976</v>
      </c>
      <c r="L1160" s="1" t="n">
        <v>0</v>
      </c>
      <c r="N1160" s="1" t="n">
        <v>1159</v>
      </c>
    </row>
    <row r="1161" customFormat="false" ht="15" hidden="false" customHeight="true" outlineLevel="0" collapsed="false">
      <c r="A1161" s="60" t="n">
        <v>45977</v>
      </c>
      <c r="B1161" s="1" t="n">
        <v>2506.92</v>
      </c>
      <c r="K1161" s="60" t="n">
        <v>45977</v>
      </c>
      <c r="L1161" s="1" t="n">
        <v>-4.2</v>
      </c>
      <c r="N1161" s="1" t="n">
        <v>1160</v>
      </c>
    </row>
    <row r="1162" customFormat="false" ht="15" hidden="false" customHeight="true" outlineLevel="0" collapsed="false">
      <c r="A1162" s="60" t="n">
        <v>45978</v>
      </c>
      <c r="B1162" s="1" t="n">
        <v>2492.42</v>
      </c>
      <c r="K1162" s="60" t="n">
        <v>45978</v>
      </c>
      <c r="L1162" s="1" t="n">
        <v>-18.7</v>
      </c>
      <c r="N1162" s="1" t="n">
        <v>1161</v>
      </c>
    </row>
    <row r="1163" customFormat="false" ht="15" hidden="false" customHeight="true" outlineLevel="0" collapsed="false">
      <c r="A1163" s="60" t="n">
        <v>45979</v>
      </c>
      <c r="B1163" s="1" t="n">
        <v>2483.57</v>
      </c>
      <c r="K1163" s="60" t="n">
        <v>45979</v>
      </c>
      <c r="L1163" s="1" t="n">
        <v>-27.55</v>
      </c>
      <c r="N1163" s="1" t="n">
        <v>1162</v>
      </c>
    </row>
    <row r="1164" customFormat="false" ht="15" hidden="false" customHeight="true" outlineLevel="0" collapsed="false">
      <c r="A1164" s="60" t="n">
        <v>45980</v>
      </c>
      <c r="B1164" s="1" t="n">
        <v>2474.77</v>
      </c>
      <c r="K1164" s="60" t="n">
        <v>45980</v>
      </c>
      <c r="L1164" s="1" t="n">
        <v>-36.35</v>
      </c>
      <c r="N1164" s="1" t="n">
        <v>1163</v>
      </c>
    </row>
    <row r="1165" customFormat="false" ht="15" hidden="false" customHeight="true" outlineLevel="0" collapsed="false">
      <c r="A1165" s="60" t="n">
        <v>45981</v>
      </c>
      <c r="B1165" s="1" t="n">
        <v>2492.52</v>
      </c>
      <c r="K1165" s="60" t="n">
        <v>45981</v>
      </c>
      <c r="L1165" s="1" t="n">
        <v>-18.6</v>
      </c>
      <c r="N1165" s="1" t="n">
        <v>1164</v>
      </c>
    </row>
    <row r="1166" customFormat="false" ht="15" hidden="false" customHeight="true" outlineLevel="0" collapsed="false">
      <c r="A1166" s="60" t="n">
        <v>45982</v>
      </c>
      <c r="B1166" s="1" t="n">
        <v>2477.52</v>
      </c>
      <c r="K1166" s="60" t="n">
        <v>45982</v>
      </c>
      <c r="L1166" s="1" t="n">
        <v>-33.6</v>
      </c>
      <c r="N1166" s="1" t="n">
        <v>1165</v>
      </c>
    </row>
    <row r="1167" customFormat="false" ht="15" hidden="false" customHeight="true" outlineLevel="0" collapsed="false">
      <c r="A1167" s="60" t="n">
        <v>45983</v>
      </c>
      <c r="B1167" s="1" t="n">
        <v>2465.27</v>
      </c>
      <c r="K1167" s="60" t="n">
        <v>45983</v>
      </c>
      <c r="L1167" s="1" t="n">
        <v>-45.85</v>
      </c>
      <c r="N1167" s="1" t="n">
        <v>1166</v>
      </c>
    </row>
    <row r="1168" customFormat="false" ht="15" hidden="false" customHeight="true" outlineLevel="0" collapsed="false">
      <c r="A1168" s="60" t="n">
        <v>45984</v>
      </c>
      <c r="B1168" s="1" t="n">
        <v>2452.57</v>
      </c>
      <c r="K1168" s="60" t="n">
        <v>45984</v>
      </c>
      <c r="L1168" s="1" t="n">
        <v>-58.55</v>
      </c>
      <c r="N1168" s="1" t="n">
        <v>1167</v>
      </c>
    </row>
    <row r="1169" customFormat="false" ht="15" hidden="false" customHeight="true" outlineLevel="0" collapsed="false">
      <c r="A1169" s="60" t="n">
        <v>45985</v>
      </c>
      <c r="B1169" s="1" t="n">
        <v>2426.57</v>
      </c>
      <c r="K1169" s="60" t="n">
        <v>45985</v>
      </c>
      <c r="L1169" s="1" t="n">
        <v>-84.55</v>
      </c>
      <c r="N1169" s="1" t="n">
        <v>1168</v>
      </c>
    </row>
    <row r="1170" customFormat="false" ht="15" hidden="false" customHeight="true" outlineLevel="0" collapsed="false">
      <c r="A1170" s="60" t="n">
        <v>45986</v>
      </c>
      <c r="B1170" s="1" t="n">
        <v>2426.82</v>
      </c>
      <c r="K1170" s="60" t="n">
        <v>45986</v>
      </c>
      <c r="L1170" s="1" t="n">
        <v>-84.3</v>
      </c>
      <c r="N1170" s="1" t="n">
        <v>1169</v>
      </c>
    </row>
    <row r="1171" customFormat="false" ht="15" hidden="false" customHeight="true" outlineLevel="0" collapsed="false">
      <c r="A1171" s="60" t="n">
        <v>45987</v>
      </c>
      <c r="B1171" s="1" t="n">
        <v>2435.77</v>
      </c>
      <c r="K1171" s="60" t="n">
        <v>45987</v>
      </c>
      <c r="L1171" s="1" t="n">
        <v>-75.35</v>
      </c>
      <c r="N1171" s="1" t="n">
        <v>1170</v>
      </c>
    </row>
    <row r="1172" customFormat="false" ht="15" hidden="false" customHeight="true" outlineLevel="0" collapsed="false">
      <c r="A1172" s="60" t="n">
        <v>45988</v>
      </c>
      <c r="B1172" s="1" t="n">
        <v>2436.27</v>
      </c>
      <c r="K1172" s="60" t="n">
        <v>45988</v>
      </c>
      <c r="L1172" s="1" t="n">
        <v>-74.85</v>
      </c>
      <c r="N1172" s="1" t="n">
        <v>1171</v>
      </c>
    </row>
    <row r="1173" customFormat="false" ht="15" hidden="false" customHeight="true" outlineLevel="0" collapsed="false">
      <c r="A1173" s="60" t="n">
        <v>45990</v>
      </c>
      <c r="B1173" s="1" t="n">
        <v>2438.82</v>
      </c>
      <c r="K1173" s="60" t="n">
        <v>45990</v>
      </c>
      <c r="L1173" s="1" t="n">
        <v>-72.3</v>
      </c>
      <c r="N1173" s="1" t="n">
        <v>1172</v>
      </c>
    </row>
    <row r="1174" customFormat="false" ht="15" hidden="false" customHeight="true" outlineLevel="0" collapsed="false">
      <c r="A1174" s="60" t="n">
        <v>45991</v>
      </c>
      <c r="B1174" s="1" t="n">
        <v>2412.82</v>
      </c>
      <c r="K1174" s="60" t="n">
        <v>45991</v>
      </c>
      <c r="L1174" s="1" t="n">
        <v>-98.3</v>
      </c>
      <c r="N1174" s="1" t="n">
        <v>1173</v>
      </c>
    </row>
    <row r="1175" customFormat="false" ht="15" hidden="false" customHeight="true" outlineLevel="0" collapsed="false">
      <c r="A1175" s="60" t="n">
        <v>45992</v>
      </c>
      <c r="B1175" s="1" t="n">
        <v>2456.32</v>
      </c>
      <c r="K1175" s="60" t="n">
        <v>45992</v>
      </c>
      <c r="L1175" s="1" t="n">
        <v>-54.8</v>
      </c>
      <c r="N1175" s="1" t="n">
        <v>1174</v>
      </c>
    </row>
    <row r="1176" customFormat="false" ht="15" hidden="false" customHeight="true" outlineLevel="0" collapsed="false">
      <c r="A1176" s="60" t="n">
        <v>45993</v>
      </c>
      <c r="B1176" s="1" t="n">
        <v>2506.97</v>
      </c>
      <c r="K1176" s="60" t="n">
        <v>45993</v>
      </c>
      <c r="L1176" s="1" t="n">
        <v>-4.15</v>
      </c>
      <c r="N1176" s="1" t="n">
        <v>1175</v>
      </c>
    </row>
    <row r="1177" customFormat="false" ht="15" hidden="false" customHeight="true" outlineLevel="0" collapsed="false">
      <c r="A1177" s="60" t="n">
        <v>45994</v>
      </c>
      <c r="B1177" s="1" t="n">
        <v>2497.77</v>
      </c>
      <c r="K1177" s="60" t="n">
        <v>45994</v>
      </c>
      <c r="L1177" s="1" t="n">
        <v>-13.35</v>
      </c>
      <c r="N1177" s="1" t="n">
        <v>1176</v>
      </c>
    </row>
    <row r="1178" customFormat="false" ht="15" hidden="false" customHeight="true" outlineLevel="0" collapsed="false">
      <c r="A1178" s="60" t="n">
        <v>45995</v>
      </c>
      <c r="B1178" s="1" t="n">
        <v>2469.77</v>
      </c>
      <c r="K1178" s="60" t="n">
        <v>45995</v>
      </c>
      <c r="L1178" s="1" t="n">
        <v>-41.35</v>
      </c>
      <c r="N1178" s="1" t="n">
        <v>1177</v>
      </c>
    </row>
    <row r="1179" customFormat="false" ht="15" hidden="false" customHeight="true" outlineLevel="0" collapsed="false">
      <c r="A1179" s="60" t="n">
        <v>45996</v>
      </c>
      <c r="B1179" s="1" t="n">
        <v>2476.57</v>
      </c>
      <c r="K1179" s="60" t="n">
        <v>45996</v>
      </c>
      <c r="L1179" s="1" t="n">
        <v>-34.55</v>
      </c>
      <c r="N1179" s="1" t="n">
        <v>1178</v>
      </c>
    </row>
    <row r="1180" customFormat="false" ht="15" hidden="false" customHeight="true" outlineLevel="0" collapsed="false">
      <c r="A1180" s="60" t="n">
        <v>45997</v>
      </c>
      <c r="B1180" s="1" t="n">
        <v>2526.22</v>
      </c>
      <c r="K1180" s="60" t="n">
        <v>45997</v>
      </c>
      <c r="L1180" s="1" t="n">
        <v>0</v>
      </c>
      <c r="N1180" s="1" t="n">
        <v>1179</v>
      </c>
    </row>
    <row r="1181" customFormat="false" ht="15" hidden="false" customHeight="true" outlineLevel="0" collapsed="false">
      <c r="A1181" s="60" t="n">
        <v>45998</v>
      </c>
      <c r="B1181" s="1" t="n">
        <v>2511.62</v>
      </c>
      <c r="K1181" s="60" t="n">
        <v>45998</v>
      </c>
      <c r="L1181" s="1" t="n">
        <v>-14.6</v>
      </c>
      <c r="N1181" s="1" t="n">
        <v>1180</v>
      </c>
    </row>
    <row r="1182" customFormat="false" ht="15" hidden="false" customHeight="true" outlineLevel="0" collapsed="false">
      <c r="A1182" s="60" t="n">
        <v>45999</v>
      </c>
      <c r="B1182" s="1" t="n">
        <v>2503.12</v>
      </c>
      <c r="K1182" s="60" t="n">
        <v>45999</v>
      </c>
      <c r="L1182" s="1" t="n">
        <v>-23.1</v>
      </c>
      <c r="N1182" s="1" t="n">
        <v>1181</v>
      </c>
    </row>
    <row r="1183" customFormat="false" ht="15" hidden="false" customHeight="true" outlineLevel="0" collapsed="false">
      <c r="A1183" s="60" t="n">
        <v>46000</v>
      </c>
      <c r="B1183" s="1" t="n">
        <v>2501.87</v>
      </c>
      <c r="K1183" s="60" t="n">
        <v>46000</v>
      </c>
      <c r="L1183" s="1" t="n">
        <v>-24.35</v>
      </c>
      <c r="N1183" s="1" t="n">
        <v>1182</v>
      </c>
    </row>
    <row r="1184" customFormat="false" ht="15" hidden="false" customHeight="true" outlineLevel="0" collapsed="false">
      <c r="A1184" s="60" t="n">
        <v>46001</v>
      </c>
      <c r="B1184" s="1" t="n">
        <v>2493.87</v>
      </c>
      <c r="K1184" s="60" t="n">
        <v>46001</v>
      </c>
      <c r="L1184" s="1" t="n">
        <v>-32.35</v>
      </c>
      <c r="N1184" s="1" t="n">
        <v>1183</v>
      </c>
    </row>
    <row r="1185" customFormat="false" ht="15" hidden="false" customHeight="true" outlineLevel="0" collapsed="false">
      <c r="A1185" s="60" t="n">
        <v>46002</v>
      </c>
      <c r="B1185" s="1" t="n">
        <v>2489.17</v>
      </c>
      <c r="K1185" s="60" t="n">
        <v>46002</v>
      </c>
      <c r="L1185" s="1" t="n">
        <v>-37.05</v>
      </c>
      <c r="N1185" s="1" t="n">
        <v>1184</v>
      </c>
    </row>
    <row r="1186" customFormat="false" ht="15" hidden="false" customHeight="true" outlineLevel="0" collapsed="false">
      <c r="A1186" s="60" t="n">
        <v>46003</v>
      </c>
      <c r="B1186" s="1" t="n">
        <v>2491.57</v>
      </c>
      <c r="K1186" s="60" t="n">
        <v>46003</v>
      </c>
      <c r="L1186" s="1" t="n">
        <v>-34.65</v>
      </c>
      <c r="N1186" s="1" t="n">
        <v>1185</v>
      </c>
    </row>
    <row r="1187" customFormat="false" ht="15" hidden="false" customHeight="true" outlineLevel="0" collapsed="false">
      <c r="A1187" s="60" t="n">
        <v>46004</v>
      </c>
      <c r="B1187" s="1" t="n">
        <v>2494.27</v>
      </c>
      <c r="K1187" s="60" t="n">
        <v>46004</v>
      </c>
      <c r="L1187" s="1" t="n">
        <v>-31.95</v>
      </c>
      <c r="N1187" s="1" t="n">
        <v>1186</v>
      </c>
    </row>
    <row r="1188" customFormat="false" ht="15" hidden="false" customHeight="true" outlineLevel="0" collapsed="false">
      <c r="A1188" s="60" t="n">
        <v>46005</v>
      </c>
      <c r="B1188" s="1" t="n">
        <v>2475.77</v>
      </c>
      <c r="K1188" s="60" t="n">
        <v>46005</v>
      </c>
      <c r="L1188" s="1" t="n">
        <v>-50.45</v>
      </c>
      <c r="N1188" s="1" t="n">
        <v>1187</v>
      </c>
    </row>
    <row r="1189" customFormat="false" ht="15" hidden="false" customHeight="true" outlineLevel="0" collapsed="false">
      <c r="A1189" s="60" t="n">
        <v>46006</v>
      </c>
      <c r="B1189" s="1" t="n">
        <v>2454.67</v>
      </c>
      <c r="K1189" s="60" t="n">
        <v>46006</v>
      </c>
      <c r="L1189" s="1" t="n">
        <v>-71.55</v>
      </c>
      <c r="N1189" s="1" t="n">
        <v>1188</v>
      </c>
    </row>
    <row r="1190" customFormat="false" ht="15" hidden="false" customHeight="true" outlineLevel="0" collapsed="false">
      <c r="A1190" s="60" t="n">
        <v>46007</v>
      </c>
      <c r="B1190" s="1" t="n">
        <v>2467.42</v>
      </c>
      <c r="K1190" s="60" t="n">
        <v>46007</v>
      </c>
      <c r="L1190" s="1" t="n">
        <v>-58.8</v>
      </c>
      <c r="N1190" s="1" t="n">
        <v>1189</v>
      </c>
    </row>
    <row r="1191" customFormat="false" ht="15" hidden="false" customHeight="true" outlineLevel="0" collapsed="false">
      <c r="A1191" s="60" t="n">
        <v>46008</v>
      </c>
      <c r="B1191" s="1" t="n">
        <v>2460.52</v>
      </c>
      <c r="K1191" s="60" t="n">
        <v>46008</v>
      </c>
      <c r="L1191" s="1" t="n">
        <v>-65.7</v>
      </c>
      <c r="N1191" s="1" t="n">
        <v>1190</v>
      </c>
    </row>
    <row r="1192" customFormat="false" ht="15" hidden="false" customHeight="true" outlineLevel="0" collapsed="false">
      <c r="A1192" s="60" t="n">
        <v>46009</v>
      </c>
      <c r="B1192" s="1" t="n">
        <v>2470.92</v>
      </c>
      <c r="K1192" s="60" t="n">
        <v>46009</v>
      </c>
      <c r="L1192" s="1" t="n">
        <v>-55.3</v>
      </c>
      <c r="N1192" s="1" t="n">
        <v>1191</v>
      </c>
    </row>
    <row r="1193" customFormat="false" ht="15" hidden="false" customHeight="true" outlineLevel="0" collapsed="false">
      <c r="A1193" s="60" t="n">
        <v>46010</v>
      </c>
      <c r="B1193" s="1" t="n">
        <v>2462.87</v>
      </c>
      <c r="K1193" s="60" t="n">
        <v>46010</v>
      </c>
      <c r="L1193" s="1" t="n">
        <v>-63.35</v>
      </c>
      <c r="N1193" s="1" t="n">
        <v>1192</v>
      </c>
    </row>
    <row r="1194" customFormat="false" ht="15" hidden="false" customHeight="true" outlineLevel="0" collapsed="false">
      <c r="A1194" s="60" t="n">
        <v>46011</v>
      </c>
      <c r="B1194" s="1" t="n">
        <v>2455.87</v>
      </c>
      <c r="K1194" s="60" t="n">
        <v>46011</v>
      </c>
      <c r="L1194" s="1" t="n">
        <v>-70.35</v>
      </c>
      <c r="N1194" s="1" t="n">
        <v>1193</v>
      </c>
    </row>
    <row r="1195" customFormat="false" ht="15" hidden="false" customHeight="true" outlineLevel="0" collapsed="false">
      <c r="A1195" s="60" t="n">
        <v>46012</v>
      </c>
      <c r="B1195" s="1" t="n">
        <v>2417.87</v>
      </c>
      <c r="K1195" s="60" t="n">
        <v>46012</v>
      </c>
      <c r="L1195" s="1" t="n">
        <v>-108.35</v>
      </c>
      <c r="N1195" s="1" t="n">
        <v>1194</v>
      </c>
    </row>
    <row r="1196" customFormat="false" ht="15" hidden="false" customHeight="true" outlineLevel="0" collapsed="false">
      <c r="A1196" s="60" t="n">
        <v>46013</v>
      </c>
      <c r="B1196" s="1" t="n">
        <v>2426.72</v>
      </c>
      <c r="K1196" s="60" t="n">
        <v>46013</v>
      </c>
      <c r="L1196" s="1" t="n">
        <v>-99.5</v>
      </c>
      <c r="N1196" s="1" t="n">
        <v>1195</v>
      </c>
    </row>
    <row r="1197" customFormat="false" ht="15" hidden="false" customHeight="true" outlineLevel="0" collapsed="false">
      <c r="A1197" s="60" t="n">
        <v>46014</v>
      </c>
      <c r="B1197" s="1" t="n">
        <v>2477.37</v>
      </c>
      <c r="K1197" s="60" t="n">
        <v>46014</v>
      </c>
      <c r="L1197" s="1" t="n">
        <v>-48.85</v>
      </c>
      <c r="N1197" s="1" t="n">
        <v>1196</v>
      </c>
    </row>
    <row r="1198" customFormat="false" ht="15" hidden="false" customHeight="true" outlineLevel="0" collapsed="false">
      <c r="A1198" s="60" t="n">
        <v>46015</v>
      </c>
      <c r="B1198" s="1" t="n">
        <v>2473.81</v>
      </c>
      <c r="K1198" s="60" t="n">
        <v>46015</v>
      </c>
      <c r="L1198" s="1" t="n">
        <v>-52.41</v>
      </c>
      <c r="N1198" s="1" t="n">
        <v>1197</v>
      </c>
    </row>
    <row r="1199" customFormat="false" ht="15" hidden="false" customHeight="true" outlineLevel="0" collapsed="false">
      <c r="A1199" s="60" t="n">
        <v>46017</v>
      </c>
      <c r="B1199" s="1" t="n">
        <v>2473.51</v>
      </c>
      <c r="K1199" s="60" t="n">
        <v>46017</v>
      </c>
      <c r="L1199" s="1" t="n">
        <v>-52.71</v>
      </c>
      <c r="N1199" s="1" t="n">
        <v>1198</v>
      </c>
    </row>
    <row r="1200" customFormat="false" ht="15" hidden="false" customHeight="true" outlineLevel="0" collapsed="false">
      <c r="A1200" s="60" t="n">
        <v>46018</v>
      </c>
      <c r="B1200" s="1" t="n">
        <v>2481.91</v>
      </c>
      <c r="K1200" s="60" t="n">
        <v>46018</v>
      </c>
      <c r="L1200" s="1" t="n">
        <v>-44.31</v>
      </c>
      <c r="N1200" s="1" t="n">
        <v>1199</v>
      </c>
    </row>
    <row r="1201" customFormat="false" ht="15" hidden="false" customHeight="true" outlineLevel="0" collapsed="false">
      <c r="A1201" s="60" t="n">
        <v>46019</v>
      </c>
      <c r="B1201" s="1" t="n">
        <v>2520.66</v>
      </c>
      <c r="K1201" s="60" t="n">
        <v>46019</v>
      </c>
      <c r="L1201" s="1" t="n">
        <v>-5.56</v>
      </c>
      <c r="N1201" s="1" t="n">
        <v>1200</v>
      </c>
    </row>
    <row r="1202" customFormat="false" ht="15" hidden="false" customHeight="true" outlineLevel="0" collapsed="false">
      <c r="A1202" s="60" t="n">
        <v>46020</v>
      </c>
      <c r="B1202" s="1" t="n">
        <v>2498.16</v>
      </c>
      <c r="K1202" s="60" t="n">
        <v>46020</v>
      </c>
      <c r="L1202" s="1" t="n">
        <v>-28.06</v>
      </c>
      <c r="N1202" s="1" t="n">
        <v>1201</v>
      </c>
    </row>
    <row r="1203" customFormat="false" ht="15" hidden="false" customHeight="true" outlineLevel="0" collapsed="false">
      <c r="A1203" s="60" t="n">
        <v>46021</v>
      </c>
      <c r="B1203" s="1" t="n">
        <v>2506.41</v>
      </c>
      <c r="K1203" s="60" t="n">
        <v>46021</v>
      </c>
      <c r="L1203" s="1" t="n">
        <v>-19.81</v>
      </c>
      <c r="N1203" s="1" t="n">
        <v>1202</v>
      </c>
    </row>
    <row r="1204" customFormat="false" ht="15" hidden="false" customHeight="true" outlineLevel="0" collapsed="false">
      <c r="A1204" s="60" t="n">
        <v>46022</v>
      </c>
      <c r="B1204" s="1" t="n">
        <v>2506.31</v>
      </c>
      <c r="K1204" s="60" t="n">
        <v>46022</v>
      </c>
      <c r="L1204" s="1" t="n">
        <v>-19.91</v>
      </c>
      <c r="N1204" s="1" t="n">
        <v>1203</v>
      </c>
    </row>
    <row r="1205" customFormat="false" ht="15" hidden="false" customHeight="true" outlineLevel="0" collapsed="false">
      <c r="A1205" s="60" t="n">
        <v>46023</v>
      </c>
      <c r="B1205" s="1" t="n">
        <v>2527.31</v>
      </c>
      <c r="K1205" s="60" t="n">
        <v>46023</v>
      </c>
      <c r="L1205" s="1" t="n">
        <v>0</v>
      </c>
      <c r="N1205" s="1" t="n">
        <v>1204</v>
      </c>
    </row>
    <row r="1206" customFormat="false" ht="15" hidden="false" customHeight="true" outlineLevel="0" collapsed="false">
      <c r="A1206" s="60" t="n">
        <v>46024</v>
      </c>
      <c r="B1206" s="1" t="n">
        <v>2528.81</v>
      </c>
      <c r="K1206" s="60" t="n">
        <v>46024</v>
      </c>
      <c r="L1206" s="1" t="n">
        <v>0</v>
      </c>
      <c r="N1206" s="1" t="n">
        <v>1205</v>
      </c>
    </row>
    <row r="1207" customFormat="false" ht="15" hidden="false" customHeight="true" outlineLevel="0" collapsed="false">
      <c r="A1207" s="60" t="n">
        <v>46025</v>
      </c>
      <c r="B1207" s="1" t="n">
        <v>2528.56</v>
      </c>
      <c r="K1207" s="60" t="n">
        <v>46025</v>
      </c>
      <c r="L1207" s="1" t="n">
        <v>-0.25</v>
      </c>
      <c r="N1207" s="1" t="n">
        <v>1206</v>
      </c>
    </row>
    <row r="1208" customFormat="false" ht="15" hidden="false" customHeight="true" outlineLevel="0" collapsed="false">
      <c r="A1208" s="60" t="n">
        <v>46026</v>
      </c>
      <c r="B1208" s="1" t="n">
        <v>2501.56</v>
      </c>
      <c r="K1208" s="60" t="n">
        <v>46026</v>
      </c>
      <c r="L1208" s="1" t="n">
        <v>-27.25</v>
      </c>
      <c r="N1208" s="1" t="n">
        <v>1207</v>
      </c>
    </row>
    <row r="1209" customFormat="false" ht="15" hidden="false" customHeight="true" outlineLevel="0" collapsed="false">
      <c r="A1209" s="60" t="n">
        <v>46027</v>
      </c>
      <c r="B1209" s="1" t="n">
        <v>2494.66</v>
      </c>
      <c r="K1209" s="60" t="n">
        <v>46027</v>
      </c>
      <c r="L1209" s="1" t="n">
        <v>-34.15</v>
      </c>
      <c r="N1209" s="1" t="n">
        <v>1208</v>
      </c>
    </row>
    <row r="1210" customFormat="false" ht="15" hidden="false" customHeight="true" outlineLevel="0" collapsed="false">
      <c r="A1210" s="60" t="n">
        <v>46028</v>
      </c>
      <c r="B1210" s="1" t="n">
        <v>2515.74</v>
      </c>
      <c r="K1210" s="60" t="n">
        <v>46028</v>
      </c>
      <c r="L1210" s="1" t="n">
        <v>-13.07</v>
      </c>
      <c r="N1210" s="1" t="n">
        <v>1209</v>
      </c>
    </row>
    <row r="1211" customFormat="false" ht="15" hidden="false" customHeight="true" outlineLevel="0" collapsed="false">
      <c r="A1211" s="60" t="n">
        <v>46029</v>
      </c>
      <c r="B1211" s="1" t="n">
        <v>2507.94</v>
      </c>
      <c r="K1211" s="60" t="n">
        <v>46029</v>
      </c>
      <c r="L1211" s="1" t="n">
        <v>-20.87</v>
      </c>
      <c r="N1211" s="1" t="n">
        <v>1210</v>
      </c>
    </row>
    <row r="1212" customFormat="false" ht="15" hidden="false" customHeight="true" outlineLevel="0" collapsed="false">
      <c r="A1212" s="60" t="n">
        <v>46030</v>
      </c>
      <c r="B1212" s="1" t="n">
        <v>2517.44</v>
      </c>
      <c r="K1212" s="60" t="n">
        <v>46030</v>
      </c>
      <c r="L1212" s="1" t="n">
        <v>-11.37</v>
      </c>
      <c r="N1212" s="1" t="n">
        <v>1211</v>
      </c>
    </row>
    <row r="1213" customFormat="false" ht="15" hidden="false" customHeight="true" outlineLevel="0" collapsed="false">
      <c r="A1213" s="60" t="n">
        <v>46031</v>
      </c>
      <c r="B1213" s="1" t="n">
        <v>2506.44</v>
      </c>
      <c r="K1213" s="60" t="n">
        <v>46031</v>
      </c>
      <c r="L1213" s="1" t="n">
        <v>-22.37</v>
      </c>
      <c r="N1213" s="1" t="n">
        <v>1212</v>
      </c>
    </row>
    <row r="1214" customFormat="false" ht="15" hidden="false" customHeight="true" outlineLevel="0" collapsed="false">
      <c r="A1214" s="60" t="n">
        <v>46032</v>
      </c>
      <c r="B1214" s="1" t="n">
        <v>2502.84</v>
      </c>
      <c r="K1214" s="60" t="n">
        <v>46032</v>
      </c>
      <c r="L1214" s="1" t="n">
        <v>-25.97</v>
      </c>
      <c r="N1214" s="1" t="n">
        <v>1213</v>
      </c>
    </row>
    <row r="1215" customFormat="false" ht="15" hidden="false" customHeight="true" outlineLevel="0" collapsed="false">
      <c r="A1215" s="60" t="n">
        <v>46033</v>
      </c>
      <c r="B1215" s="1" t="n">
        <v>2494.64</v>
      </c>
      <c r="K1215" s="60" t="n">
        <v>46033</v>
      </c>
      <c r="L1215" s="1" t="n">
        <v>-34.17</v>
      </c>
      <c r="N1215" s="1" t="n">
        <v>1214</v>
      </c>
    </row>
    <row r="1216" customFormat="false" ht="15" hidden="false" customHeight="true" outlineLevel="0" collapsed="false">
      <c r="A1216" s="60" t="n">
        <v>46034</v>
      </c>
      <c r="B1216" s="1" t="n">
        <v>2474.24</v>
      </c>
      <c r="K1216" s="60" t="n">
        <v>46034</v>
      </c>
      <c r="L1216" s="1" t="n">
        <v>-54.57</v>
      </c>
      <c r="N1216" s="1" t="n">
        <v>1215</v>
      </c>
    </row>
    <row r="1217" customFormat="false" ht="15" hidden="false" customHeight="true" outlineLevel="0" collapsed="false">
      <c r="A1217" s="60" t="n">
        <v>46035</v>
      </c>
      <c r="B1217" s="1" t="n">
        <v>2546.72</v>
      </c>
      <c r="K1217" s="60" t="n">
        <v>46035</v>
      </c>
      <c r="L1217" s="1" t="n">
        <v>0</v>
      </c>
      <c r="N1217" s="1" t="n">
        <v>1216</v>
      </c>
    </row>
    <row r="1218" customFormat="false" ht="15" hidden="false" customHeight="true" outlineLevel="0" collapsed="false">
      <c r="A1218" s="60" t="n">
        <v>46036</v>
      </c>
      <c r="B1218" s="1" t="n">
        <v>2561.67</v>
      </c>
      <c r="K1218" s="60" t="n">
        <v>46036</v>
      </c>
      <c r="L1218" s="1" t="n">
        <v>0</v>
      </c>
      <c r="N1218" s="1" t="n">
        <v>1217</v>
      </c>
    </row>
    <row r="1219" customFormat="false" ht="15" hidden="false" customHeight="true" outlineLevel="0" collapsed="false">
      <c r="A1219" s="60" t="n">
        <v>46037</v>
      </c>
      <c r="B1219" s="1" t="n">
        <v>2575.67</v>
      </c>
      <c r="K1219" s="60" t="n">
        <v>46037</v>
      </c>
      <c r="L1219" s="1" t="n">
        <v>0</v>
      </c>
      <c r="N1219" s="1" t="n">
        <v>1218</v>
      </c>
    </row>
    <row r="1220" customFormat="false" ht="15" hidden="false" customHeight="true" outlineLevel="0" collapsed="false">
      <c r="A1220" s="60" t="n">
        <v>46038</v>
      </c>
      <c r="B1220" s="1" t="n">
        <v>2621.67</v>
      </c>
      <c r="K1220" s="60" t="n">
        <v>46038</v>
      </c>
      <c r="L1220" s="1" t="n">
        <v>0</v>
      </c>
      <c r="N1220" s="1" t="n">
        <v>1219</v>
      </c>
    </row>
    <row r="1221" customFormat="false" ht="15" hidden="false" customHeight="true" outlineLevel="0" collapsed="false">
      <c r="A1221" s="60" t="n">
        <v>46039</v>
      </c>
      <c r="B1221" s="1" t="n">
        <v>2676.39</v>
      </c>
      <c r="K1221" s="60" t="n">
        <v>46039</v>
      </c>
      <c r="L1221" s="1" t="n">
        <v>0</v>
      </c>
      <c r="N1221" s="1" t="n">
        <v>1220</v>
      </c>
    </row>
    <row r="1222" customFormat="false" ht="15" hidden="false" customHeight="true" outlineLevel="0" collapsed="false">
      <c r="A1222" s="60" t="n">
        <v>46040</v>
      </c>
      <c r="B1222" s="1" t="n">
        <v>2673.14</v>
      </c>
      <c r="K1222" s="60" t="n">
        <v>46040</v>
      </c>
      <c r="L1222" s="1" t="n">
        <v>-3.25</v>
      </c>
      <c r="N1222" s="1" t="n">
        <v>1221</v>
      </c>
    </row>
    <row r="1223" customFormat="false" ht="15" hidden="false" customHeight="true" outlineLevel="0" collapsed="false">
      <c r="A1223" s="60" t="n">
        <v>46041</v>
      </c>
      <c r="B1223" s="1" t="n">
        <v>2684.74</v>
      </c>
      <c r="K1223" s="60" t="n">
        <v>46041</v>
      </c>
      <c r="L1223" s="1" t="n">
        <v>0</v>
      </c>
      <c r="N1223" s="1" t="n">
        <v>1222</v>
      </c>
    </row>
    <row r="1224" customFormat="false" ht="15" hidden="false" customHeight="true" outlineLevel="0" collapsed="false">
      <c r="A1224" s="60" t="n">
        <v>46042</v>
      </c>
      <c r="B1224" s="1" t="n">
        <v>2704.54</v>
      </c>
      <c r="K1224" s="60" t="n">
        <v>46042</v>
      </c>
      <c r="L1224" s="1" t="n">
        <v>0</v>
      </c>
      <c r="N1224" s="1" t="n">
        <v>1223</v>
      </c>
    </row>
    <row r="1225" customFormat="false" ht="15" hidden="false" customHeight="true" outlineLevel="0" collapsed="false">
      <c r="A1225" s="60" t="n">
        <v>46043</v>
      </c>
      <c r="B1225" s="1" t="n">
        <v>2702.14</v>
      </c>
      <c r="K1225" s="60" t="n">
        <v>46043</v>
      </c>
      <c r="L1225" s="1" t="n">
        <v>-2.4</v>
      </c>
      <c r="N1225" s="1" t="n">
        <v>1224</v>
      </c>
    </row>
    <row r="1226" customFormat="false" ht="15" hidden="false" customHeight="true" outlineLevel="0" collapsed="false">
      <c r="A1226" s="60" t="n">
        <v>46044</v>
      </c>
      <c r="B1226" s="1" t="n">
        <v>2708.14</v>
      </c>
      <c r="K1226" s="60" t="n">
        <v>46044</v>
      </c>
      <c r="L1226" s="1" t="n">
        <v>0</v>
      </c>
      <c r="N1226" s="1" t="n">
        <v>1225</v>
      </c>
    </row>
    <row r="1227" customFormat="false" ht="15" hidden="false" customHeight="true" outlineLevel="0" collapsed="false">
      <c r="A1227" s="60" t="n">
        <v>46045</v>
      </c>
      <c r="B1227" s="1" t="n">
        <v>2695.34</v>
      </c>
      <c r="K1227" s="60" t="n">
        <v>46045</v>
      </c>
      <c r="L1227" s="1" t="n">
        <v>-12.8</v>
      </c>
      <c r="N1227" s="1" t="n">
        <v>1226</v>
      </c>
    </row>
    <row r="1228" customFormat="false" ht="15" hidden="false" customHeight="true" outlineLevel="0" collapsed="false">
      <c r="A1228" s="60" t="n">
        <v>46046</v>
      </c>
      <c r="B1228" s="1" t="n">
        <v>2699.34</v>
      </c>
      <c r="K1228" s="60" t="n">
        <v>46046</v>
      </c>
      <c r="L1228" s="1" t="n">
        <v>-8.8</v>
      </c>
      <c r="N1228" s="1" t="n">
        <v>1227</v>
      </c>
    </row>
    <row r="1229" customFormat="false" ht="15" hidden="false" customHeight="true" outlineLevel="0" collapsed="false">
      <c r="A1229" s="60" t="n">
        <v>46047</v>
      </c>
      <c r="B1229" s="1" t="n">
        <v>2690.24</v>
      </c>
      <c r="K1229" s="60" t="n">
        <v>46047</v>
      </c>
      <c r="L1229" s="1" t="n">
        <v>-17.9</v>
      </c>
      <c r="N1229" s="1" t="n">
        <v>1228</v>
      </c>
    </row>
    <row r="1230" customFormat="false" ht="15" hidden="false" customHeight="true" outlineLevel="0" collapsed="false">
      <c r="A1230" s="60" t="n">
        <v>46048</v>
      </c>
      <c r="B1230" s="1" t="n">
        <v>2703.99</v>
      </c>
      <c r="K1230" s="60" t="n">
        <v>46048</v>
      </c>
      <c r="L1230" s="1" t="n">
        <v>-4.15</v>
      </c>
      <c r="N1230" s="1" t="n">
        <v>1229</v>
      </c>
    </row>
    <row r="1231" customFormat="false" ht="15" hidden="false" customHeight="true" outlineLevel="0" collapsed="false">
      <c r="A1231" s="60" t="n">
        <v>46049</v>
      </c>
      <c r="B1231" s="1" t="n">
        <v>2700.24</v>
      </c>
      <c r="K1231" s="60" t="n">
        <v>46049</v>
      </c>
      <c r="L1231" s="1" t="n">
        <v>-7.9</v>
      </c>
      <c r="N1231" s="1" t="n">
        <v>1230</v>
      </c>
    </row>
    <row r="1232" customFormat="false" ht="15" hidden="false" customHeight="true" outlineLevel="0" collapsed="false">
      <c r="A1232" s="60" t="n">
        <v>46050</v>
      </c>
      <c r="B1232" s="1" t="n">
        <v>2675.24</v>
      </c>
      <c r="K1232" s="60" t="n">
        <v>46050</v>
      </c>
      <c r="L1232" s="1" t="n">
        <v>-32.9</v>
      </c>
      <c r="N1232" s="1" t="n">
        <v>1231</v>
      </c>
    </row>
    <row r="1233" customFormat="false" ht="15" hidden="false" customHeight="true" outlineLevel="0" collapsed="false">
      <c r="A1233" s="60" t="n">
        <v>46051</v>
      </c>
      <c r="B1233" s="1" t="n">
        <v>2684.59</v>
      </c>
      <c r="K1233" s="60" t="n">
        <v>46051</v>
      </c>
      <c r="L1233" s="1" t="n">
        <v>-23.55</v>
      </c>
      <c r="N1233" s="1" t="n">
        <v>1232</v>
      </c>
    </row>
    <row r="1234" customFormat="false" ht="15" hidden="false" customHeight="true" outlineLevel="0" collapsed="false">
      <c r="A1234" s="60" t="n">
        <v>46052</v>
      </c>
      <c r="B1234" s="1" t="n">
        <v>2724.39</v>
      </c>
      <c r="K1234" s="60" t="n">
        <v>46052</v>
      </c>
      <c r="L1234" s="1" t="n">
        <v>0</v>
      </c>
      <c r="N1234" s="1" t="n">
        <v>1233</v>
      </c>
    </row>
    <row r="1235" customFormat="false" ht="15" hidden="false" customHeight="true" outlineLevel="0" collapsed="false">
      <c r="A1235" s="60" t="n">
        <v>46053</v>
      </c>
      <c r="B1235" s="1" t="n">
        <v>2752.39</v>
      </c>
      <c r="K1235" s="60" t="n">
        <v>46053</v>
      </c>
      <c r="L1235" s="1" t="n">
        <v>0</v>
      </c>
      <c r="N1235" s="1" t="n">
        <v>1234</v>
      </c>
    </row>
    <row r="1236" customFormat="false" ht="15" hidden="false" customHeight="true" outlineLevel="0" collapsed="false">
      <c r="A1236" s="60" t="n">
        <v>46054</v>
      </c>
      <c r="B1236" s="1" t="n">
        <v>2754.94</v>
      </c>
      <c r="K1236" s="60" t="n">
        <v>46054</v>
      </c>
      <c r="L1236" s="1" t="n">
        <v>0</v>
      </c>
      <c r="N1236" s="1" t="n">
        <v>1235</v>
      </c>
    </row>
    <row r="1237" customFormat="false" ht="15" hidden="false" customHeight="true" outlineLevel="0" collapsed="false">
      <c r="A1237" s="60" t="n">
        <v>46055</v>
      </c>
      <c r="B1237" s="1" t="n">
        <v>2726.94</v>
      </c>
      <c r="K1237" s="60" t="n">
        <v>46055</v>
      </c>
      <c r="L1237" s="1" t="n">
        <v>-28</v>
      </c>
      <c r="N1237" s="1" t="n">
        <v>1236</v>
      </c>
    </row>
    <row r="1238" customFormat="false" ht="15" hidden="false" customHeight="true" outlineLevel="0" collapsed="false">
      <c r="A1238" s="60" t="n">
        <v>46056</v>
      </c>
      <c r="B1238" s="1" t="n">
        <v>2712.94</v>
      </c>
      <c r="K1238" s="60" t="n">
        <v>46056</v>
      </c>
      <c r="L1238" s="1" t="n">
        <v>-42</v>
      </c>
      <c r="N1238" s="1" t="n">
        <v>1237</v>
      </c>
    </row>
    <row r="1239" customFormat="false" ht="15" hidden="false" customHeight="true" outlineLevel="0" collapsed="false">
      <c r="A1239" s="60" t="n">
        <v>46057</v>
      </c>
      <c r="B1239" s="1" t="n">
        <v>2713.14</v>
      </c>
      <c r="K1239" s="60" t="n">
        <v>46057</v>
      </c>
      <c r="L1239" s="1" t="n">
        <v>-41.8</v>
      </c>
      <c r="N1239" s="1" t="n">
        <v>1238</v>
      </c>
    </row>
    <row r="1240" customFormat="false" ht="15" hidden="false" customHeight="true" outlineLevel="0" collapsed="false">
      <c r="A1240" s="60" t="n">
        <v>46058</v>
      </c>
      <c r="B1240" s="1" t="n">
        <v>2740.39</v>
      </c>
      <c r="K1240" s="60" t="n">
        <v>46058</v>
      </c>
      <c r="L1240" s="1" t="n">
        <v>-14.55</v>
      </c>
      <c r="N1240" s="1" t="n">
        <v>1239</v>
      </c>
    </row>
    <row r="1241" customFormat="false" ht="15" hidden="false" customHeight="true" outlineLevel="0" collapsed="false">
      <c r="A1241" s="60" t="n">
        <v>46059</v>
      </c>
      <c r="B1241" s="1" t="n">
        <v>2798.34</v>
      </c>
      <c r="K1241" s="60" t="n">
        <v>46059</v>
      </c>
      <c r="L1241" s="1" t="n">
        <v>0</v>
      </c>
      <c r="N1241" s="1" t="n">
        <v>1240</v>
      </c>
    </row>
    <row r="1242" customFormat="false" ht="15" hidden="false" customHeight="true" outlineLevel="0" collapsed="false">
      <c r="A1242" s="60" t="n">
        <v>46060</v>
      </c>
      <c r="B1242" s="1" t="n">
        <v>2778.84</v>
      </c>
      <c r="K1242" s="60" t="n">
        <v>46060</v>
      </c>
      <c r="L1242" s="1" t="n">
        <v>-19.5</v>
      </c>
      <c r="N1242" s="1" t="n">
        <v>1241</v>
      </c>
    </row>
    <row r="1243" customFormat="false" ht="15" hidden="false" customHeight="true" outlineLevel="0" collapsed="false">
      <c r="A1243" s="60" t="n">
        <v>46061</v>
      </c>
      <c r="B1243" s="1" t="n">
        <v>2755.04</v>
      </c>
      <c r="K1243" s="60" t="n">
        <v>46061</v>
      </c>
      <c r="L1243" s="1" t="n">
        <v>-43.3</v>
      </c>
      <c r="N1243" s="1" t="n">
        <v>1242</v>
      </c>
    </row>
    <row r="1244" customFormat="false" ht="15" hidden="false" customHeight="true" outlineLevel="0" collapsed="false">
      <c r="A1244" s="60" t="n">
        <v>46062</v>
      </c>
      <c r="B1244" s="1" t="n">
        <v>2745.04</v>
      </c>
      <c r="K1244" s="60" t="n">
        <v>46062</v>
      </c>
      <c r="L1244" s="1" t="n">
        <v>-53.3</v>
      </c>
      <c r="N1244" s="1" t="n">
        <v>1243</v>
      </c>
    </row>
    <row r="1245" customFormat="false" ht="15" hidden="false" customHeight="true" outlineLevel="0" collapsed="false">
      <c r="A1245" s="60" t="n">
        <v>46063</v>
      </c>
      <c r="B1245" s="1" t="n">
        <v>2776.24</v>
      </c>
      <c r="K1245" s="60" t="n">
        <v>46063</v>
      </c>
      <c r="L1245" s="1" t="n">
        <v>-22.1</v>
      </c>
      <c r="N1245" s="1" t="n">
        <v>1244</v>
      </c>
    </row>
    <row r="1246" customFormat="false" ht="15" hidden="false" customHeight="true" outlineLevel="0" collapsed="false">
      <c r="A1246" s="60" t="n">
        <v>46064</v>
      </c>
      <c r="B1246" s="1" t="n">
        <v>2813.05</v>
      </c>
      <c r="K1246" s="60" t="n">
        <v>46064</v>
      </c>
      <c r="L1246" s="1" t="n">
        <v>0</v>
      </c>
      <c r="N1246" s="1" t="n">
        <v>1245</v>
      </c>
    </row>
    <row r="1247" customFormat="false" ht="15" hidden="false" customHeight="true" outlineLevel="0" collapsed="false">
      <c r="A1247" s="60" t="n">
        <v>46065</v>
      </c>
      <c r="B1247" s="1" t="n">
        <v>2778.25</v>
      </c>
      <c r="K1247" s="60" t="n">
        <v>46065</v>
      </c>
      <c r="L1247" s="1" t="n">
        <v>-34.8</v>
      </c>
      <c r="N1247" s="1" t="n">
        <v>1246</v>
      </c>
    </row>
    <row r="1248" customFormat="false" ht="15" hidden="false" customHeight="true" outlineLevel="0" collapsed="false">
      <c r="A1248" s="60" t="n">
        <v>46066</v>
      </c>
      <c r="B1248" s="1" t="n">
        <v>2780.75</v>
      </c>
      <c r="K1248" s="60" t="n">
        <v>46066</v>
      </c>
      <c r="L1248" s="1" t="n">
        <v>-32.3</v>
      </c>
      <c r="N1248" s="1" t="n">
        <v>1247</v>
      </c>
    </row>
    <row r="1249" customFormat="false" ht="15" hidden="false" customHeight="true" outlineLevel="0" collapsed="false">
      <c r="A1249" s="60" t="n">
        <v>46073</v>
      </c>
      <c r="B1249" s="1" t="n">
        <v>2778.55</v>
      </c>
      <c r="K1249" s="60" t="n">
        <v>46073</v>
      </c>
      <c r="L1249" s="1" t="n">
        <v>-34.5</v>
      </c>
      <c r="N1249" s="1" t="n">
        <v>1248</v>
      </c>
    </row>
    <row r="1250" customFormat="false" ht="15" hidden="false" customHeight="true" outlineLevel="0" collapsed="false">
      <c r="A1250" s="60" t="n">
        <v>46074</v>
      </c>
      <c r="B1250" s="1" t="n">
        <v>2820.15</v>
      </c>
      <c r="K1250" s="60" t="n">
        <v>46074</v>
      </c>
      <c r="L1250" s="1" t="n">
        <v>0</v>
      </c>
      <c r="N1250" s="1" t="n">
        <v>1249</v>
      </c>
    </row>
    <row r="1251" customFormat="false" ht="15" hidden="false" customHeight="true" outlineLevel="0" collapsed="false">
      <c r="A1251" s="60" t="n">
        <v>46075</v>
      </c>
      <c r="B1251" s="1" t="n">
        <v>2819.35</v>
      </c>
      <c r="K1251" s="60" t="n">
        <v>46075</v>
      </c>
      <c r="L1251" s="1" t="n">
        <v>-0.8</v>
      </c>
      <c r="N1251" s="1" t="n">
        <v>1250</v>
      </c>
    </row>
    <row r="1252" customFormat="false" ht="15" hidden="false" customHeight="true" outlineLevel="0" collapsed="false">
      <c r="A1252" s="60" t="n">
        <v>46076</v>
      </c>
      <c r="B1252" s="1" t="n">
        <v>2798.65</v>
      </c>
      <c r="K1252" s="60" t="n">
        <v>46076</v>
      </c>
      <c r="L1252" s="1" t="n">
        <v>-21.5</v>
      </c>
      <c r="N1252" s="1" t="n">
        <v>1251</v>
      </c>
    </row>
    <row r="1253" customFormat="false" ht="15" hidden="false" customHeight="true" outlineLevel="0" collapsed="false">
      <c r="A1253" s="60" t="n">
        <v>46077</v>
      </c>
      <c r="B1253" s="1" t="n">
        <v>2799.95</v>
      </c>
      <c r="K1253" s="60" t="n">
        <v>46077</v>
      </c>
      <c r="L1253" s="1" t="n">
        <v>-20.2</v>
      </c>
      <c r="N1253" s="1" t="n">
        <v>1252</v>
      </c>
    </row>
    <row r="1254" customFormat="false" ht="15" hidden="false" customHeight="true" outlineLevel="0" collapsed="false">
      <c r="A1254" s="60" t="n">
        <v>46078</v>
      </c>
      <c r="B1254" s="1" t="n">
        <v>2806.55</v>
      </c>
      <c r="K1254" s="60" t="n">
        <v>46078</v>
      </c>
      <c r="L1254" s="1" t="n">
        <v>-13.6</v>
      </c>
      <c r="N1254" s="1" t="n">
        <v>1253</v>
      </c>
    </row>
    <row r="1255" customFormat="false" ht="15" hidden="false" customHeight="true" outlineLevel="0" collapsed="false">
      <c r="A1255" s="60" t="n">
        <v>46079</v>
      </c>
      <c r="B1255" s="1" t="n">
        <v>2785.55</v>
      </c>
      <c r="K1255" s="60" t="n">
        <v>46079</v>
      </c>
      <c r="L1255" s="1" t="n">
        <v>-34.6</v>
      </c>
      <c r="N1255" s="1" t="n">
        <v>1254</v>
      </c>
    </row>
    <row r="1256" customFormat="false" ht="15" hidden="false" customHeight="true" outlineLevel="0" collapsed="false">
      <c r="A1256" s="60" t="n">
        <v>46080</v>
      </c>
      <c r="B1256" s="1" t="n">
        <v>2766.95</v>
      </c>
      <c r="K1256" s="60" t="n">
        <v>46080</v>
      </c>
      <c r="L1256" s="1" t="n">
        <v>-53.2</v>
      </c>
      <c r="N1256" s="1" t="n">
        <v>1255</v>
      </c>
    </row>
    <row r="1257" customFormat="false" ht="15" hidden="false" customHeight="true" outlineLevel="0" collapsed="false">
      <c r="A1257" s="60" t="n">
        <v>46081</v>
      </c>
      <c r="B1257" s="1" t="n">
        <v>2768.35</v>
      </c>
      <c r="K1257" s="60" t="n">
        <v>46081</v>
      </c>
      <c r="L1257" s="1" t="n">
        <v>-51.8</v>
      </c>
      <c r="N1257" s="1" t="n">
        <v>1256</v>
      </c>
    </row>
    <row r="1258" customFormat="false" ht="15" hidden="false" customHeight="true" outlineLevel="0" collapsed="false">
      <c r="A1258" s="60" t="n">
        <v>46082</v>
      </c>
      <c r="B1258" s="1" t="n">
        <v>2764.55</v>
      </c>
      <c r="K1258" s="60" t="n">
        <v>46082</v>
      </c>
      <c r="L1258" s="1" t="n">
        <v>-55.6</v>
      </c>
      <c r="N1258" s="1" t="n">
        <v>1257</v>
      </c>
    </row>
    <row r="1259" customFormat="false" ht="15" hidden="false" customHeight="true" outlineLevel="0" collapsed="false">
      <c r="A1259" s="60" t="n">
        <v>46083</v>
      </c>
      <c r="B1259" s="1" t="n">
        <v>2744.68</v>
      </c>
      <c r="K1259" s="60" t="n">
        <v>46083</v>
      </c>
      <c r="L1259" s="1" t="n">
        <v>-75.47</v>
      </c>
      <c r="N1259" s="1" t="n">
        <v>1258</v>
      </c>
    </row>
    <row r="1260" customFormat="false" ht="15" hidden="false" customHeight="true" outlineLevel="0" collapsed="false">
      <c r="A1260" s="60" t="n">
        <v>46084</v>
      </c>
      <c r="B1260" s="1" t="n">
        <v>2737.58</v>
      </c>
      <c r="K1260" s="60" t="n">
        <v>46084</v>
      </c>
      <c r="L1260" s="1" t="n">
        <v>-82.57</v>
      </c>
      <c r="N1260" s="1" t="n">
        <v>1259</v>
      </c>
    </row>
    <row r="1261" customFormat="false" ht="15" hidden="false" customHeight="true" outlineLevel="0" collapsed="false">
      <c r="A1261" s="60" t="n">
        <v>46085</v>
      </c>
      <c r="B1261" s="1" t="n">
        <v>2725.08</v>
      </c>
      <c r="K1261" s="60" t="n">
        <v>46085</v>
      </c>
      <c r="L1261" s="1" t="n">
        <v>-95.07</v>
      </c>
      <c r="N1261" s="1" t="n">
        <v>1260</v>
      </c>
    </row>
    <row r="1262" customFormat="false" ht="15" hidden="false" customHeight="true" outlineLevel="0" collapsed="false">
      <c r="A1262" s="60" t="n">
        <v>46086</v>
      </c>
      <c r="B1262" s="1" t="n">
        <v>2735.73</v>
      </c>
      <c r="K1262" s="60" t="n">
        <v>46086</v>
      </c>
      <c r="L1262" s="1" t="n">
        <v>-84.42</v>
      </c>
      <c r="N1262" s="1" t="n">
        <v>1261</v>
      </c>
    </row>
    <row r="1263" customFormat="false" ht="15" hidden="false" customHeight="true" outlineLevel="0" collapsed="false">
      <c r="A1263" s="60" t="n">
        <v>46087</v>
      </c>
      <c r="B1263" s="1" t="n">
        <v>2723.93</v>
      </c>
      <c r="K1263" s="60" t="n">
        <v>46087</v>
      </c>
      <c r="L1263" s="1" t="n">
        <v>-96.22</v>
      </c>
      <c r="N1263" s="1" t="n">
        <v>1262</v>
      </c>
    </row>
    <row r="1264" customFormat="false" ht="15" hidden="false" customHeight="true" outlineLevel="0" collapsed="false">
      <c r="A1264" s="60" t="n">
        <v>46088</v>
      </c>
      <c r="B1264" s="1" t="n">
        <v>2745.23</v>
      </c>
      <c r="K1264" s="60" t="n">
        <v>46088</v>
      </c>
      <c r="L1264" s="1" t="n">
        <v>-74.92</v>
      </c>
      <c r="N1264" s="1" t="n">
        <v>1263</v>
      </c>
    </row>
    <row r="1265" customFormat="false" ht="15" hidden="false" customHeight="true" outlineLevel="0" collapsed="false">
      <c r="A1265" s="60" t="n">
        <v>46089</v>
      </c>
      <c r="B1265" s="1" t="n">
        <v>2735.48</v>
      </c>
      <c r="K1265" s="60" t="n">
        <v>46089</v>
      </c>
      <c r="L1265" s="1" t="n">
        <v>-84.67</v>
      </c>
      <c r="N1265" s="1" t="n">
        <v>1264</v>
      </c>
    </row>
    <row r="1266" customFormat="false" ht="15" hidden="false" customHeight="true" outlineLevel="0" collapsed="false">
      <c r="A1266" s="60" t="n">
        <v>46090</v>
      </c>
      <c r="B1266" s="1" t="n">
        <v>2742.78</v>
      </c>
      <c r="K1266" s="60" t="n">
        <v>46090</v>
      </c>
      <c r="L1266" s="1" t="n">
        <v>-77.37</v>
      </c>
      <c r="N1266" s="1" t="n">
        <v>1265</v>
      </c>
    </row>
    <row r="1267" customFormat="false" ht="15" hidden="false" customHeight="true" outlineLevel="0" collapsed="false">
      <c r="A1267" s="60" t="n">
        <v>46091</v>
      </c>
      <c r="B1267" s="1" t="n">
        <v>2740.98</v>
      </c>
      <c r="K1267" s="60" t="n">
        <v>46091</v>
      </c>
      <c r="L1267" s="1" t="n">
        <v>-79.17</v>
      </c>
      <c r="N1267" s="1" t="n">
        <v>1266</v>
      </c>
    </row>
    <row r="1268" customFormat="false" ht="15" hidden="false" customHeight="true" outlineLevel="0" collapsed="false">
      <c r="A1268" s="60" t="n">
        <v>46092</v>
      </c>
      <c r="B1268" s="1" t="n">
        <v>2727.28</v>
      </c>
      <c r="K1268" s="60" t="n">
        <v>46092</v>
      </c>
      <c r="L1268" s="1" t="n">
        <v>-92.87</v>
      </c>
      <c r="N1268" s="1" t="n">
        <v>1267</v>
      </c>
    </row>
    <row r="1269" customFormat="false" ht="15" hidden="false" customHeight="true" outlineLevel="0" collapsed="false">
      <c r="A1269" s="60" t="n">
        <v>46093</v>
      </c>
      <c r="B1269" s="1" t="n">
        <v>2719.18</v>
      </c>
      <c r="K1269" s="60" t="n">
        <v>46093</v>
      </c>
      <c r="L1269" s="1" t="n">
        <v>-100.97</v>
      </c>
      <c r="N1269" s="1" t="n">
        <v>1268</v>
      </c>
    </row>
    <row r="1270" customFormat="false" ht="15" hidden="false" customHeight="true" outlineLevel="0" collapsed="false">
      <c r="A1270" s="60" t="n">
        <v>46094</v>
      </c>
      <c r="B1270" s="1" t="n">
        <v>2702.58</v>
      </c>
      <c r="K1270" s="60" t="n">
        <v>46094</v>
      </c>
      <c r="L1270" s="1" t="n">
        <v>-117.57</v>
      </c>
      <c r="N1270" s="1" t="n">
        <v>1269</v>
      </c>
    </row>
    <row r="1271" customFormat="false" ht="15" hidden="false" customHeight="true" outlineLevel="0" collapsed="false">
      <c r="A1271" s="60" t="n">
        <v>46095</v>
      </c>
      <c r="B1271" s="1" t="n">
        <v>2675.58</v>
      </c>
      <c r="K1271" s="60" t="n">
        <v>46095</v>
      </c>
      <c r="L1271" s="1" t="n">
        <v>-144.57</v>
      </c>
      <c r="N1271" s="1" t="n">
        <v>1270</v>
      </c>
    </row>
    <row r="1272" customFormat="false" ht="15" hidden="false" customHeight="true" outlineLevel="0" collapsed="false">
      <c r="A1272" s="60" t="n">
        <v>46096</v>
      </c>
      <c r="B1272" s="1" t="n">
        <v>2662.88</v>
      </c>
      <c r="K1272" s="60" t="n">
        <v>46096</v>
      </c>
      <c r="L1272" s="1" t="n">
        <v>-157.27</v>
      </c>
      <c r="N1272" s="1" t="n">
        <v>1271</v>
      </c>
    </row>
    <row r="1273" customFormat="false" ht="15" hidden="false" customHeight="true" outlineLevel="0" collapsed="false">
      <c r="A1273" s="60" t="n">
        <v>46097</v>
      </c>
      <c r="B1273" s="1" t="n">
        <v>2727.28</v>
      </c>
      <c r="K1273" s="60" t="n">
        <v>46097</v>
      </c>
      <c r="L1273" s="1" t="n">
        <v>-92.87</v>
      </c>
      <c r="N1273" s="1" t="n">
        <v>1272</v>
      </c>
    </row>
    <row r="1274" customFormat="false" ht="15" hidden="false" customHeight="true" outlineLevel="0" collapsed="false">
      <c r="A1274" s="60" t="n">
        <v>46098</v>
      </c>
      <c r="B1274" s="1" t="n">
        <v>2733.1</v>
      </c>
      <c r="K1274" s="60" t="n">
        <v>46098</v>
      </c>
      <c r="L1274" s="1" t="n">
        <v>-87.05</v>
      </c>
      <c r="N1274" s="1" t="n">
        <v>1273</v>
      </c>
    </row>
    <row r="1275" customFormat="false" ht="15" hidden="false" customHeight="true" outlineLevel="0" collapsed="false">
      <c r="A1275" s="60" t="n">
        <v>46099</v>
      </c>
      <c r="B1275" s="1" t="n">
        <v>2758.7</v>
      </c>
      <c r="K1275" s="60" t="n">
        <v>46099</v>
      </c>
      <c r="L1275" s="1" t="n">
        <v>-61.45</v>
      </c>
      <c r="N1275" s="1" t="n">
        <v>1274</v>
      </c>
    </row>
    <row r="1276" customFormat="false" ht="15" hidden="false" customHeight="true" outlineLevel="0" collapsed="false">
      <c r="A1276" s="60" t="n">
        <v>46100</v>
      </c>
      <c r="B1276" s="1" t="n">
        <v>2756.3</v>
      </c>
      <c r="K1276" s="60" t="n">
        <v>46100</v>
      </c>
      <c r="L1276" s="1" t="n">
        <v>-63.85</v>
      </c>
      <c r="N1276" s="1" t="n">
        <v>1275</v>
      </c>
    </row>
    <row r="1277" customFormat="false" ht="15" hidden="false" customHeight="true" outlineLevel="0" collapsed="false">
      <c r="A1277" s="60" t="n">
        <v>46101</v>
      </c>
      <c r="B1277" s="1" t="n">
        <v>2770.9</v>
      </c>
      <c r="K1277" s="60" t="n">
        <v>46101</v>
      </c>
      <c r="L1277" s="1" t="n">
        <v>-49.25</v>
      </c>
      <c r="N1277" s="1" t="n">
        <v>1276</v>
      </c>
    </row>
    <row r="1278" customFormat="false" ht="15" hidden="false" customHeight="true" outlineLevel="0" collapsed="false">
      <c r="A1278" s="60" t="n">
        <v>46102</v>
      </c>
      <c r="B1278" s="1" t="n">
        <v>2782.65</v>
      </c>
      <c r="K1278" s="60" t="n">
        <v>46102</v>
      </c>
      <c r="L1278" s="1" t="n">
        <v>-37.5</v>
      </c>
      <c r="N1278" s="1" t="n">
        <v>1277</v>
      </c>
    </row>
    <row r="1279" customFormat="false" ht="15" hidden="false" customHeight="true" outlineLevel="0" collapsed="false">
      <c r="A1279" s="60" t="n">
        <v>46103</v>
      </c>
      <c r="B1279" s="1" t="n">
        <v>2767.75</v>
      </c>
      <c r="K1279" s="60" t="n">
        <v>46103</v>
      </c>
      <c r="L1279" s="1" t="n">
        <v>-52.4</v>
      </c>
      <c r="N1279" s="1" t="n">
        <v>1278</v>
      </c>
    </row>
    <row r="1280" customFormat="false" ht="15" hidden="false" customHeight="true" outlineLevel="0" collapsed="false">
      <c r="A1280" s="60" t="n">
        <v>46104</v>
      </c>
      <c r="B1280" s="1" t="n">
        <v>2817.39</v>
      </c>
      <c r="K1280" s="60" t="n">
        <v>46104</v>
      </c>
      <c r="L1280" s="1" t="n">
        <v>-2.76</v>
      </c>
      <c r="N1280" s="1" t="n">
        <v>1279</v>
      </c>
    </row>
    <row r="1281" customFormat="false" ht="15" hidden="false" customHeight="true" outlineLevel="0" collapsed="false">
      <c r="A1281" s="60" t="n">
        <v>46105</v>
      </c>
      <c r="B1281" s="1" t="n">
        <v>2782.89</v>
      </c>
      <c r="K1281" s="60" t="n">
        <v>46105</v>
      </c>
      <c r="L1281" s="1" t="n">
        <v>-37.26</v>
      </c>
      <c r="N1281" s="1" t="n">
        <v>1280</v>
      </c>
    </row>
    <row r="1282" customFormat="false" ht="15" hidden="false" customHeight="true" outlineLevel="0" collapsed="false">
      <c r="A1282" s="60" t="n">
        <v>46106</v>
      </c>
      <c r="B1282" s="1" t="n">
        <v>2785.39</v>
      </c>
      <c r="K1282" s="60" t="n">
        <v>46106</v>
      </c>
      <c r="L1282" s="1" t="n">
        <v>-34.76</v>
      </c>
      <c r="N1282" s="1" t="n">
        <v>1281</v>
      </c>
    </row>
    <row r="1283" customFormat="false" ht="15" hidden="false" customHeight="true" outlineLevel="0" collapsed="false">
      <c r="A1283" s="60" t="n">
        <v>46107</v>
      </c>
      <c r="B1283" s="1" t="n">
        <v>2787.94</v>
      </c>
      <c r="K1283" s="60" t="n">
        <v>46107</v>
      </c>
      <c r="L1283" s="1" t="n">
        <v>-32.21</v>
      </c>
      <c r="N1283" s="1" t="n">
        <v>1282</v>
      </c>
    </row>
    <row r="1284" customFormat="false" ht="15" hidden="false" customHeight="true" outlineLevel="0" collapsed="false">
      <c r="A1284" s="60" t="n">
        <v>46108</v>
      </c>
      <c r="B1284" s="1" t="n">
        <v>2780.44</v>
      </c>
      <c r="K1284" s="60" t="n">
        <v>46108</v>
      </c>
      <c r="L1284" s="1" t="n">
        <v>-39.71</v>
      </c>
      <c r="N1284" s="1" t="n">
        <v>1283</v>
      </c>
    </row>
    <row r="1285" customFormat="false" ht="15" hidden="false" customHeight="true" outlineLevel="0" collapsed="false">
      <c r="A1285" s="60" t="n">
        <v>46109</v>
      </c>
      <c r="B1285" s="1" t="n">
        <v>2774.04</v>
      </c>
      <c r="K1285" s="60" t="n">
        <v>46109</v>
      </c>
      <c r="L1285" s="1" t="n">
        <v>-46.11</v>
      </c>
      <c r="N1285" s="1" t="n">
        <v>1284</v>
      </c>
    </row>
    <row r="1286" customFormat="false" ht="15" hidden="false" customHeight="true" outlineLevel="0" collapsed="false">
      <c r="A1286" s="60" t="n">
        <v>46110</v>
      </c>
      <c r="B1286" s="1" t="n">
        <v>2777.69</v>
      </c>
      <c r="K1286" s="60" t="n">
        <v>46110</v>
      </c>
      <c r="L1286" s="1" t="n">
        <v>-42.46</v>
      </c>
      <c r="N1286" s="1" t="n">
        <v>1285</v>
      </c>
    </row>
    <row r="1287" customFormat="false" ht="15" hidden="false" customHeight="true" outlineLevel="0" collapsed="false">
      <c r="A1287" s="60" t="n">
        <v>46111</v>
      </c>
      <c r="B1287" s="1" t="n">
        <v>2759.82</v>
      </c>
      <c r="K1287" s="60" t="n">
        <v>46111</v>
      </c>
      <c r="L1287" s="1" t="n">
        <v>-60.33</v>
      </c>
      <c r="N1287" s="1" t="n">
        <v>1286</v>
      </c>
    </row>
    <row r="1288" customFormat="false" ht="15" hidden="false" customHeight="true" outlineLevel="0" collapsed="false">
      <c r="A1288" s="60" t="n">
        <v>46112</v>
      </c>
      <c r="B1288" s="1" t="n">
        <v>2745.92</v>
      </c>
      <c r="K1288" s="60" t="n">
        <v>46112</v>
      </c>
      <c r="L1288" s="1" t="n">
        <v>-74.23</v>
      </c>
      <c r="N1288" s="1" t="n">
        <v>1287</v>
      </c>
    </row>
    <row r="1289" customFormat="false" ht="15" hidden="false" customHeight="true" outlineLevel="0" collapsed="false">
      <c r="A1289" s="60" t="n">
        <v>46113</v>
      </c>
      <c r="B1289" s="1" t="n">
        <v>2735.42</v>
      </c>
      <c r="K1289" s="60" t="n">
        <v>46113</v>
      </c>
      <c r="L1289" s="1" t="n">
        <v>-84.73</v>
      </c>
      <c r="N1289" s="1" t="n">
        <v>1288</v>
      </c>
    </row>
    <row r="1290" customFormat="false" ht="15" hidden="false" customHeight="true" outlineLevel="0" collapsed="false">
      <c r="A1290" s="60" t="n">
        <v>46114</v>
      </c>
      <c r="B1290" s="1" t="n">
        <v>2741.52</v>
      </c>
      <c r="K1290" s="60" t="n">
        <v>46114</v>
      </c>
      <c r="L1290" s="1" t="n">
        <v>-78.63</v>
      </c>
      <c r="N1290" s="1" t="n">
        <v>1289</v>
      </c>
    </row>
    <row r="1291" customFormat="false" ht="15" hidden="false" customHeight="true" outlineLevel="0" collapsed="false">
      <c r="A1291" s="60" t="n">
        <v>46115</v>
      </c>
      <c r="B1291" s="1" t="n">
        <v>2719.52</v>
      </c>
      <c r="K1291" s="60" t="n">
        <v>46115</v>
      </c>
      <c r="L1291" s="1" t="n">
        <v>-100.63</v>
      </c>
      <c r="N1291" s="1" t="n">
        <v>1290</v>
      </c>
    </row>
    <row r="1292" customFormat="false" ht="15" hidden="false" customHeight="true" outlineLevel="0" collapsed="false">
      <c r="A1292" s="60" t="n">
        <v>46116</v>
      </c>
      <c r="B1292" s="1" t="n">
        <v>2720.52</v>
      </c>
      <c r="K1292" s="60" t="n">
        <v>46116</v>
      </c>
      <c r="L1292" s="1" t="n">
        <v>-99.63</v>
      </c>
      <c r="N1292" s="1" t="n">
        <v>1291</v>
      </c>
    </row>
    <row r="1293" customFormat="false" ht="15" hidden="false" customHeight="true" outlineLevel="0" collapsed="false">
      <c r="A1293" s="60" t="n">
        <v>46117</v>
      </c>
      <c r="B1293" s="1" t="n">
        <v>2752.52</v>
      </c>
      <c r="K1293" s="60" t="n">
        <v>46117</v>
      </c>
      <c r="L1293" s="1" t="n">
        <v>-67.63</v>
      </c>
      <c r="N1293" s="1" t="n">
        <v>1292</v>
      </c>
    </row>
    <row r="1294" customFormat="false" ht="15" hidden="false" customHeight="true" outlineLevel="0" collapsed="false">
      <c r="A1294" s="60" t="n">
        <v>46118</v>
      </c>
      <c r="B1294" s="1" t="n">
        <v>2756.12</v>
      </c>
      <c r="K1294" s="60" t="n">
        <v>46118</v>
      </c>
      <c r="L1294" s="1" t="n">
        <v>-64.03</v>
      </c>
      <c r="N1294" s="1" t="n">
        <v>1293</v>
      </c>
    </row>
    <row r="1295" customFormat="false" ht="15" hidden="false" customHeight="true" outlineLevel="0" collapsed="false">
      <c r="A1295" s="60" t="n">
        <v>46119</v>
      </c>
      <c r="B1295" s="1" t="n">
        <v>2767.47</v>
      </c>
      <c r="K1295" s="60" t="n">
        <v>46119</v>
      </c>
      <c r="L1295" s="1" t="n">
        <v>-52.68</v>
      </c>
      <c r="N1295" s="1" t="n">
        <v>1294</v>
      </c>
    </row>
    <row r="1296" customFormat="false" ht="15" hidden="false" customHeight="true" outlineLevel="0" collapsed="false">
      <c r="A1296" s="60" t="n">
        <v>46120</v>
      </c>
      <c r="B1296" s="1" t="n">
        <v>2754.6</v>
      </c>
      <c r="K1296" s="60" t="n">
        <v>46120</v>
      </c>
      <c r="L1296" s="1" t="n">
        <v>-65.55</v>
      </c>
      <c r="N1296" s="1" t="n">
        <v>1295</v>
      </c>
    </row>
    <row r="1297" customFormat="false" ht="15" hidden="false" customHeight="true" outlineLevel="0" collapsed="false">
      <c r="A1297" s="60" t="n">
        <v>46121</v>
      </c>
      <c r="B1297" s="1" t="n">
        <v>2783.2</v>
      </c>
      <c r="K1297" s="60" t="n">
        <v>46121</v>
      </c>
      <c r="L1297" s="1" t="n">
        <v>-36.95</v>
      </c>
      <c r="N1297" s="1" t="n">
        <v>1296</v>
      </c>
    </row>
    <row r="1298" customFormat="false" ht="15" hidden="false" customHeight="true" outlineLevel="0" collapsed="false">
      <c r="A1298" s="60" t="n">
        <v>46122</v>
      </c>
      <c r="B1298" s="1" t="n">
        <v>2786.35</v>
      </c>
      <c r="K1298" s="60" t="n">
        <v>46122</v>
      </c>
      <c r="L1298" s="1" t="n">
        <v>-33.8</v>
      </c>
      <c r="N1298" s="1" t="n">
        <v>1297</v>
      </c>
    </row>
    <row r="1299" customFormat="false" ht="15" hidden="false" customHeight="true" outlineLevel="0" collapsed="false">
      <c r="A1299" s="60" t="n">
        <v>46123</v>
      </c>
      <c r="B1299" s="1" t="n">
        <v>2771.55</v>
      </c>
      <c r="K1299" s="60" t="n">
        <v>46123</v>
      </c>
      <c r="L1299" s="1" t="n">
        <v>-48.6</v>
      </c>
      <c r="N1299" s="1" t="n">
        <v>1298</v>
      </c>
    </row>
    <row r="1300" customFormat="false" ht="15" hidden="false" customHeight="true" outlineLevel="0" collapsed="false">
      <c r="A1300" s="60" t="n">
        <v>46125</v>
      </c>
      <c r="B1300" s="1" t="n">
        <v>2848.57</v>
      </c>
      <c r="K1300" s="60" t="n">
        <v>46125</v>
      </c>
      <c r="L1300" s="1" t="n">
        <v>0</v>
      </c>
      <c r="N1300" s="1" t="n">
        <v>1299</v>
      </c>
    </row>
    <row r="1301" customFormat="false" ht="15" hidden="false" customHeight="true" outlineLevel="0" collapsed="false">
      <c r="A1301" s="60" t="n">
        <v>46127</v>
      </c>
      <c r="B1301" s="1" t="n">
        <v>2841.57</v>
      </c>
      <c r="K1301" s="60" t="n">
        <v>46127</v>
      </c>
      <c r="L1301" s="1" t="n">
        <v>-7</v>
      </c>
      <c r="N1301" s="1" t="n">
        <v>1300</v>
      </c>
    </row>
    <row r="1302" customFormat="false" ht="15" hidden="false" customHeight="true" outlineLevel="0" collapsed="false">
      <c r="A1302" s="60" t="n">
        <v>46128</v>
      </c>
      <c r="B1302" s="1" t="n">
        <v>2847.17</v>
      </c>
      <c r="K1302" s="60" t="n">
        <v>46128</v>
      </c>
      <c r="L1302" s="1" t="n">
        <v>-1.4</v>
      </c>
      <c r="N1302" s="1" t="n">
        <v>1301</v>
      </c>
    </row>
    <row r="1303" customFormat="false" ht="15" hidden="false" customHeight="true" outlineLevel="0" collapsed="false">
      <c r="A1303" s="60" t="n">
        <v>46130</v>
      </c>
      <c r="B1303" s="1" t="n">
        <v>2840.17</v>
      </c>
      <c r="K1303" s="60" t="n">
        <v>46130</v>
      </c>
      <c r="L1303" s="1" t="n">
        <v>-8.4</v>
      </c>
      <c r="N1303" s="1" t="n">
        <v>1302</v>
      </c>
    </row>
    <row r="1304" customFormat="false" ht="15" hidden="false" customHeight="true" outlineLevel="0" collapsed="false">
      <c r="A1304" s="60" t="n">
        <v>46131</v>
      </c>
      <c r="B1304" s="1" t="n">
        <v>2843.32</v>
      </c>
      <c r="K1304" s="60" t="n">
        <v>46131</v>
      </c>
      <c r="L1304" s="1" t="n">
        <v>-5.25</v>
      </c>
      <c r="N1304" s="1" t="n">
        <v>1303</v>
      </c>
    </row>
    <row r="1305" customFormat="false" ht="15" hidden="false" customHeight="true" outlineLevel="0" collapsed="false">
      <c r="A1305" s="60" t="n">
        <v>46132</v>
      </c>
      <c r="B1305" s="1" t="n">
        <v>2851.82</v>
      </c>
      <c r="K1305" s="60" t="n">
        <v>46132</v>
      </c>
      <c r="L1305" s="1" t="n">
        <v>0</v>
      </c>
      <c r="N1305" s="1" t="n">
        <v>1304</v>
      </c>
    </row>
    <row r="1306" customFormat="false" ht="15" hidden="false" customHeight="true" outlineLevel="0" collapsed="false">
      <c r="A1306" s="60" t="n">
        <v>46133</v>
      </c>
      <c r="B1306" s="1" t="n">
        <v>2829.82</v>
      </c>
      <c r="K1306" s="60" t="n">
        <v>46133</v>
      </c>
      <c r="L1306" s="1" t="n">
        <v>-22</v>
      </c>
      <c r="N1306" s="1" t="n">
        <v>1305</v>
      </c>
    </row>
    <row r="1307" customFormat="false" ht="15" hidden="false" customHeight="true" outlineLevel="0" collapsed="false">
      <c r="A1307" s="60" t="n">
        <v>46135</v>
      </c>
      <c r="B1307" s="1" t="n">
        <v>2836.02</v>
      </c>
      <c r="K1307" s="60" t="n">
        <v>46135</v>
      </c>
      <c r="L1307" s="1" t="n">
        <v>-15.8</v>
      </c>
      <c r="N1307" s="1" t="n">
        <v>1306</v>
      </c>
    </row>
    <row r="1308" customFormat="false" ht="15" hidden="false" customHeight="true" outlineLevel="0" collapsed="false">
      <c r="A1308" s="60" t="n">
        <v>46136</v>
      </c>
      <c r="B1308" s="1" t="n">
        <v>2825.02</v>
      </c>
      <c r="K1308" s="60" t="n">
        <v>46136</v>
      </c>
      <c r="L1308" s="1" t="n">
        <v>-26.8</v>
      </c>
      <c r="N1308" s="1" t="n">
        <v>1307</v>
      </c>
    </row>
    <row r="1309" customFormat="false" ht="15" hidden="false" customHeight="true" outlineLevel="0" collapsed="false">
      <c r="A1309" s="60" t="n">
        <v>46137</v>
      </c>
      <c r="B1309" s="1" t="n">
        <v>2841.1</v>
      </c>
      <c r="K1309" s="60" t="n">
        <v>46137</v>
      </c>
      <c r="L1309" s="1" t="n">
        <v>-10.72</v>
      </c>
      <c r="N1309" s="1" t="n">
        <v>1308</v>
      </c>
    </row>
    <row r="1310" customFormat="false" ht="15" hidden="false" customHeight="true" outlineLevel="0" collapsed="false">
      <c r="A1310" s="60" t="n">
        <v>46138</v>
      </c>
      <c r="B1310" s="1" t="n">
        <v>2836.1</v>
      </c>
      <c r="K1310" s="60" t="n">
        <v>46138</v>
      </c>
      <c r="L1310" s="1" t="n">
        <v>-15.72</v>
      </c>
      <c r="N1310" s="1" t="n">
        <v>1309</v>
      </c>
    </row>
    <row r="1311" customFormat="false" ht="15" hidden="false" customHeight="true" outlineLevel="0" collapsed="false">
      <c r="A1311" s="60" t="n">
        <v>46139</v>
      </c>
      <c r="B1311" s="1" t="n">
        <v>2822.1</v>
      </c>
      <c r="K1311" s="60" t="n">
        <v>46139</v>
      </c>
      <c r="L1311" s="1" t="n">
        <v>-29.72</v>
      </c>
      <c r="N1311" s="1" t="n">
        <v>1310</v>
      </c>
    </row>
    <row r="1312" customFormat="false" ht="15" hidden="false" customHeight="true" outlineLevel="0" collapsed="false">
      <c r="A1312" s="60" t="n">
        <v>46140</v>
      </c>
      <c r="B1312" s="1" t="n">
        <v>2823.4</v>
      </c>
      <c r="K1312" s="60" t="n">
        <v>46140</v>
      </c>
      <c r="L1312" s="1" t="n">
        <v>-28.42</v>
      </c>
      <c r="N1312" s="1" t="n">
        <v>1311</v>
      </c>
    </row>
    <row r="1313" customFormat="false" ht="15" hidden="false" customHeight="true" outlineLevel="0" collapsed="false">
      <c r="A1313" s="60" t="n">
        <v>46141</v>
      </c>
      <c r="B1313" s="1" t="n">
        <v>2835.35</v>
      </c>
      <c r="K1313" s="60" t="n">
        <v>46141</v>
      </c>
      <c r="L1313" s="1" t="n">
        <v>-16.47</v>
      </c>
      <c r="N1313" s="1" t="n">
        <v>1312</v>
      </c>
    </row>
    <row r="1314" customFormat="false" ht="15" hidden="false" customHeight="true" outlineLevel="0" collapsed="false">
      <c r="A1314" s="60" t="n">
        <v>46142</v>
      </c>
      <c r="B1314" s="1" t="n">
        <v>2834.55</v>
      </c>
      <c r="K1314" s="60" t="n">
        <v>46142</v>
      </c>
      <c r="L1314" s="1" t="n">
        <v>-17.27</v>
      </c>
      <c r="N1314" s="1" t="n">
        <v>1313</v>
      </c>
    </row>
    <row r="1315" customFormat="false" ht="15" hidden="false" customHeight="true" outlineLevel="0" collapsed="false">
      <c r="A1315" s="60" t="n">
        <v>46143</v>
      </c>
      <c r="B1315" s="1" t="n">
        <v>2840.65</v>
      </c>
      <c r="K1315" s="60" t="n">
        <v>46143</v>
      </c>
      <c r="L1315" s="1" t="n">
        <v>-11.17</v>
      </c>
      <c r="N1315" s="1" t="n">
        <v>1314</v>
      </c>
    </row>
    <row r="1316" customFormat="false" ht="15" hidden="false" customHeight="true" outlineLevel="0" collapsed="false">
      <c r="A1316" s="60" t="n">
        <v>46144</v>
      </c>
      <c r="B1316" s="1" t="n">
        <v>2839.25</v>
      </c>
      <c r="K1316" s="60" t="n">
        <v>46144</v>
      </c>
      <c r="L1316" s="1" t="n">
        <v>-12.57</v>
      </c>
      <c r="N1316" s="1" t="n">
        <v>1315</v>
      </c>
    </row>
    <row r="1317" customFormat="false" ht="15" hidden="false" customHeight="true" outlineLevel="0" collapsed="false">
      <c r="A1317" s="60" t="n">
        <v>46145</v>
      </c>
      <c r="B1317" s="1" t="n">
        <v>2838.45</v>
      </c>
      <c r="K1317" s="60" t="n">
        <v>46145</v>
      </c>
      <c r="L1317" s="1" t="n">
        <v>-13.37</v>
      </c>
      <c r="N1317" s="1" t="n">
        <v>1316</v>
      </c>
    </row>
    <row r="1318" customFormat="false" ht="15" hidden="false" customHeight="true" outlineLevel="0" collapsed="false">
      <c r="A1318" s="60" t="n">
        <v>46147</v>
      </c>
      <c r="B1318" s="1" t="n">
        <v>2820.95</v>
      </c>
      <c r="K1318" s="60" t="n">
        <v>46147</v>
      </c>
      <c r="L1318" s="1" t="n">
        <v>-30.87</v>
      </c>
      <c r="N1318" s="1" t="n">
        <v>1317</v>
      </c>
    </row>
    <row r="1319" customFormat="false" ht="15" hidden="false" customHeight="true" outlineLevel="0" collapsed="false">
      <c r="A1319" s="60" t="n">
        <v>46148</v>
      </c>
      <c r="B1319" s="1" t="n">
        <v>2813.95</v>
      </c>
      <c r="K1319" s="60" t="n">
        <v>46148</v>
      </c>
      <c r="L1319" s="1" t="n">
        <v>-37.87</v>
      </c>
      <c r="N1319" s="1" t="n">
        <v>1318</v>
      </c>
    </row>
    <row r="1320" customFormat="false" ht="15" hidden="false" customHeight="true" outlineLevel="0" collapsed="false">
      <c r="A1320" s="60" t="n">
        <v>46149</v>
      </c>
      <c r="B1320" s="1" t="n">
        <v>2816.85</v>
      </c>
      <c r="K1320" s="60" t="n">
        <v>46149</v>
      </c>
      <c r="L1320" s="1" t="n">
        <v>-34.97</v>
      </c>
      <c r="N1320" s="1" t="n">
        <v>1319</v>
      </c>
    </row>
    <row r="1321" customFormat="false" ht="15" hidden="false" customHeight="true" outlineLevel="0" collapsed="false">
      <c r="A1321" s="60" t="n">
        <v>46150</v>
      </c>
      <c r="B1321" s="1" t="n">
        <v>2810.35</v>
      </c>
      <c r="K1321" s="60" t="n">
        <v>46150</v>
      </c>
      <c r="L1321" s="1" t="n">
        <v>-41.47</v>
      </c>
      <c r="N1321" s="1" t="n">
        <v>1320</v>
      </c>
    </row>
    <row r="1322" customFormat="false" ht="15" hidden="false" customHeight="true" outlineLevel="0" collapsed="false">
      <c r="A1322" s="60" t="n">
        <v>46151</v>
      </c>
      <c r="B1322" s="1" t="n">
        <v>2803.35</v>
      </c>
      <c r="K1322" s="60" t="n">
        <v>46151</v>
      </c>
      <c r="L1322" s="1" t="n">
        <v>-48.47</v>
      </c>
      <c r="N1322" s="1" t="n">
        <v>1321</v>
      </c>
    </row>
    <row r="1323" customFormat="false" ht="15" hidden="false" customHeight="true" outlineLevel="0" collapsed="false">
      <c r="A1323" s="60" t="n">
        <v>46152</v>
      </c>
      <c r="B1323" s="1" t="n">
        <v>2810.6</v>
      </c>
      <c r="K1323" s="60" t="n">
        <v>46152</v>
      </c>
      <c r="L1323" s="1" t="n">
        <v>-41.22</v>
      </c>
      <c r="N1323" s="1" t="n">
        <v>1322</v>
      </c>
    </row>
    <row r="1324" customFormat="false" ht="15" hidden="false" customHeight="true" outlineLevel="0" collapsed="false">
      <c r="A1324" s="60" t="n">
        <v>46153</v>
      </c>
      <c r="B1324" s="1" t="n">
        <v>2803.6</v>
      </c>
      <c r="K1324" s="60" t="n">
        <v>46153</v>
      </c>
      <c r="L1324" s="1" t="n">
        <v>-48.22</v>
      </c>
      <c r="N1324" s="1" t="n">
        <v>1323</v>
      </c>
    </row>
    <row r="1325" customFormat="false" ht="15" hidden="false" customHeight="true" outlineLevel="0" collapsed="false">
      <c r="A1325" s="60" t="n">
        <v>46154</v>
      </c>
      <c r="B1325" s="1" t="n">
        <v>2796.6</v>
      </c>
      <c r="K1325" s="60" t="n">
        <v>46154</v>
      </c>
      <c r="L1325" s="1" t="n">
        <v>-55.22</v>
      </c>
      <c r="N1325" s="1" t="n">
        <v>1324</v>
      </c>
    </row>
    <row r="1326" customFormat="false" ht="15" hidden="false" customHeight="true" outlineLevel="0" collapsed="false">
      <c r="A1326" s="60" t="n">
        <v>46155</v>
      </c>
      <c r="B1326" s="1" t="n">
        <v>2793.6</v>
      </c>
      <c r="K1326" s="60" t="n">
        <v>46155</v>
      </c>
      <c r="L1326" s="1" t="n">
        <v>-58.22</v>
      </c>
      <c r="N1326" s="1" t="n">
        <v>1325</v>
      </c>
    </row>
    <row r="1327" customFormat="false" ht="15" hidden="false" customHeight="true" outlineLevel="0" collapsed="false">
      <c r="A1327" s="60" t="n">
        <v>46156</v>
      </c>
      <c r="B1327" s="1" t="n">
        <v>2790.6</v>
      </c>
      <c r="K1327" s="60" t="n">
        <v>46156</v>
      </c>
      <c r="L1327" s="1" t="n">
        <v>-61.22</v>
      </c>
      <c r="N1327" s="1" t="n">
        <v>1326</v>
      </c>
    </row>
    <row r="1328" customFormat="false" ht="15" hidden="false" customHeight="true" outlineLevel="0" collapsed="false">
      <c r="A1328" s="60" t="n">
        <v>46158</v>
      </c>
      <c r="B1328" s="1" t="n">
        <v>2785.1</v>
      </c>
      <c r="K1328" s="60" t="n">
        <v>46158</v>
      </c>
      <c r="L1328" s="1" t="n">
        <v>-66.72</v>
      </c>
      <c r="N1328" s="1" t="n">
        <v>1327</v>
      </c>
    </row>
    <row r="1329" customFormat="false" ht="15" hidden="false" customHeight="true" outlineLevel="0" collapsed="false">
      <c r="A1329" s="60" t="n">
        <v>46160</v>
      </c>
      <c r="B1329" s="1" t="n">
        <v>2778.1</v>
      </c>
      <c r="K1329" s="60" t="n">
        <v>46160</v>
      </c>
      <c r="L1329" s="1" t="n">
        <v>-73.72</v>
      </c>
      <c r="N1329" s="1" t="n">
        <v>1328</v>
      </c>
    </row>
    <row r="1330" customFormat="false" ht="15" hidden="false" customHeight="true" outlineLevel="0" collapsed="false">
      <c r="A1330" s="60" t="n">
        <v>46162</v>
      </c>
      <c r="B1330" s="1" t="n">
        <v>2771.1</v>
      </c>
      <c r="K1330" s="60" t="n">
        <v>46162</v>
      </c>
      <c r="L1330" s="1" t="n">
        <v>-80.72</v>
      </c>
      <c r="N1330" s="1" t="n">
        <v>1329</v>
      </c>
    </row>
    <row r="1331" customFormat="false" ht="15" hidden="false" customHeight="true" outlineLevel="0" collapsed="false">
      <c r="A1331" s="60" t="n">
        <v>46164</v>
      </c>
      <c r="B1331" s="1" t="n">
        <v>2817.45</v>
      </c>
      <c r="K1331" s="60" t="n">
        <v>46164</v>
      </c>
      <c r="L1331" s="1" t="n">
        <v>-34.37</v>
      </c>
      <c r="N1331" s="1" t="n">
        <v>1330</v>
      </c>
    </row>
    <row r="1332" customFormat="false" ht="15" hidden="false" customHeight="true" outlineLevel="0" collapsed="false">
      <c r="A1332" s="60" t="n">
        <v>46166</v>
      </c>
      <c r="B1332" s="1" t="n">
        <v>2823.95</v>
      </c>
      <c r="K1332" s="60" t="n">
        <v>46166</v>
      </c>
      <c r="L1332" s="1" t="n">
        <v>-27.87</v>
      </c>
      <c r="N1332" s="1" t="n">
        <v>1331</v>
      </c>
    </row>
    <row r="1333" customFormat="false" ht="15" hidden="false" customHeight="true" outlineLevel="0" collapsed="false">
      <c r="A1333" s="60" t="n">
        <v>46168</v>
      </c>
      <c r="B1333" s="1" t="n">
        <v>2831.7</v>
      </c>
      <c r="K1333" s="60" t="n">
        <v>46168</v>
      </c>
      <c r="L1333" s="1" t="n">
        <v>-20.12</v>
      </c>
      <c r="N1333" s="1" t="n">
        <v>1332</v>
      </c>
    </row>
    <row r="1334" customFormat="false" ht="15" hidden="false" customHeight="true" outlineLevel="0" collapsed="false">
      <c r="A1334" s="60" t="n">
        <v>46171</v>
      </c>
      <c r="B1334" s="1" t="n">
        <v>2835.45</v>
      </c>
      <c r="K1334" s="60" t="n">
        <v>46171</v>
      </c>
      <c r="L1334" s="1" t="n">
        <v>-16.37</v>
      </c>
      <c r="N1334" s="1" t="n">
        <v>1333</v>
      </c>
    </row>
    <row r="1335" customFormat="false" ht="15" hidden="false" customHeight="true" outlineLevel="0" collapsed="false">
      <c r="A1335" s="60" t="n">
        <v>46173</v>
      </c>
      <c r="B1335" s="1" t="n">
        <v>2841.45</v>
      </c>
      <c r="K1335" s="60" t="n">
        <v>46173</v>
      </c>
      <c r="L1335" s="1" t="n">
        <v>-10.37</v>
      </c>
      <c r="N1335" s="1" t="n">
        <v>1334</v>
      </c>
    </row>
    <row r="1336" customFormat="false" ht="15" hidden="false" customHeight="true" outlineLevel="0" collapsed="false">
      <c r="A1336" s="60" t="n">
        <v>46176</v>
      </c>
      <c r="B1336" s="1" t="n">
        <v>2843.58</v>
      </c>
      <c r="K1336" s="60" t="n">
        <v>46176</v>
      </c>
      <c r="L1336" s="1" t="n">
        <v>-8.24</v>
      </c>
      <c r="N1336" s="1" t="n">
        <v>1335</v>
      </c>
    </row>
    <row r="1337" customFormat="false" ht="15" hidden="false" customHeight="true" outlineLevel="0" collapsed="false">
      <c r="A1337" s="60" t="n">
        <v>46179</v>
      </c>
      <c r="B1337" s="1" t="n">
        <v>2858.58</v>
      </c>
      <c r="K1337" s="60" t="n">
        <v>46179</v>
      </c>
      <c r="L1337" s="1" t="n">
        <v>0</v>
      </c>
      <c r="N1337" s="1" t="n">
        <v>1336</v>
      </c>
    </row>
    <row r="1338" customFormat="false" ht="15" hidden="false" customHeight="true" outlineLevel="0" collapsed="false">
      <c r="A1338" s="60" t="n">
        <v>46182</v>
      </c>
      <c r="B1338" s="1" t="n">
        <v>2857.38</v>
      </c>
      <c r="K1338" s="60" t="n">
        <v>46182</v>
      </c>
      <c r="L1338" s="1" t="n">
        <v>-1.2</v>
      </c>
      <c r="N1338" s="1" t="n">
        <v>1337</v>
      </c>
    </row>
    <row r="1339" customFormat="false" ht="15" hidden="false" customHeight="true" outlineLevel="0" collapsed="false">
      <c r="A1339" s="60" t="n">
        <v>46184</v>
      </c>
      <c r="B1339" s="1" t="n">
        <v>2854.48</v>
      </c>
      <c r="K1339" s="60" t="n">
        <v>46184</v>
      </c>
      <c r="L1339" s="1" t="n">
        <v>-4.1</v>
      </c>
      <c r="N1339" s="1" t="n">
        <v>1338</v>
      </c>
    </row>
    <row r="1340" customFormat="false" ht="15" hidden="false" customHeight="true" outlineLevel="0" collapsed="false">
      <c r="A1340" s="60" t="n">
        <v>46186</v>
      </c>
      <c r="B1340" s="1" t="n">
        <v>2841.98</v>
      </c>
      <c r="K1340" s="60" t="n">
        <v>46186</v>
      </c>
      <c r="L1340" s="1" t="n">
        <v>-16.6</v>
      </c>
      <c r="N1340" s="1" t="n">
        <v>1339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21.75" hidden="false" customHeight="true" outlineLevel="0" collapsed="false">
      <c r="A1" s="43" t="s">
        <v>1154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customFormat="false" ht="19.5" hidden="false" customHeight="true" outlineLevel="0" collapsed="false">
      <c r="A2" s="44" t="s">
        <v>1155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</sheetData>
  <mergeCells count="2">
    <mergeCell ref="A1:P1"/>
    <mergeCell ref="A2:P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8" min="2" style="1" width="13"/>
  </cols>
  <sheetData>
    <row r="1" customFormat="false" ht="19.5" hidden="false" customHeight="true" outlineLevel="0" collapsed="false">
      <c r="A1" s="45" t="s">
        <v>1156</v>
      </c>
      <c r="B1" s="45"/>
      <c r="C1" s="45"/>
      <c r="D1" s="45"/>
      <c r="E1" s="45"/>
      <c r="F1" s="45"/>
      <c r="G1" s="45"/>
      <c r="H1" s="45"/>
      <c r="I1" s="45"/>
    </row>
    <row r="3" customFormat="false" ht="15" hidden="false" customHeight="true" outlineLevel="0" collapsed="false">
      <c r="A3" s="46" t="s">
        <v>1157</v>
      </c>
      <c r="B3" s="46" t="s">
        <v>1158</v>
      </c>
      <c r="C3" s="46" t="s">
        <v>1159</v>
      </c>
      <c r="D3" s="46" t="s">
        <v>1160</v>
      </c>
      <c r="E3" s="46" t="s">
        <v>1161</v>
      </c>
      <c r="F3" s="46" t="s">
        <v>1162</v>
      </c>
      <c r="G3" s="46" t="s">
        <v>1163</v>
      </c>
      <c r="H3" s="46" t="s">
        <v>1164</v>
      </c>
    </row>
    <row r="4" customFormat="false" ht="15" hidden="false" customHeight="true" outlineLevel="0" collapsed="false">
      <c r="A4" s="47" t="s">
        <v>1165</v>
      </c>
      <c r="B4" s="48" t="n">
        <v>-2</v>
      </c>
      <c r="C4" s="48" t="n">
        <v>48.67</v>
      </c>
      <c r="F4" s="48" t="n">
        <v>57.78</v>
      </c>
      <c r="G4" s="48" t="n">
        <v>33.09</v>
      </c>
    </row>
    <row r="5" customFormat="false" ht="15" hidden="false" customHeight="true" outlineLevel="0" collapsed="false">
      <c r="A5" s="47" t="s">
        <v>1166</v>
      </c>
      <c r="B5" s="48" t="n">
        <v>179.05</v>
      </c>
      <c r="F5" s="48" t="n">
        <v>-43.64</v>
      </c>
    </row>
    <row r="6" customFormat="false" ht="15" hidden="false" customHeight="true" outlineLevel="0" collapsed="false">
      <c r="A6" s="47" t="s">
        <v>1167</v>
      </c>
      <c r="B6" s="48" t="n">
        <v>174.13</v>
      </c>
      <c r="G6" s="48" t="n">
        <v>84.64</v>
      </c>
      <c r="H6" s="48" t="n">
        <v>44.84</v>
      </c>
    </row>
    <row r="7" customFormat="false" ht="15" hidden="false" customHeight="true" outlineLevel="0" collapsed="false">
      <c r="A7" s="47" t="s">
        <v>1168</v>
      </c>
      <c r="B7" s="48" t="n">
        <v>0.25</v>
      </c>
      <c r="D7" s="48" t="n">
        <v>-53.7</v>
      </c>
      <c r="E7" s="48" t="n">
        <v>140.64</v>
      </c>
      <c r="F7" s="48" t="n">
        <v>38.16</v>
      </c>
      <c r="G7" s="48" t="n">
        <v>-65.37</v>
      </c>
      <c r="H7" s="48" t="n">
        <v>90.9</v>
      </c>
    </row>
    <row r="8" customFormat="false" ht="15" hidden="false" customHeight="true" outlineLevel="0" collapsed="false">
      <c r="A8" s="47" t="s">
        <v>1169</v>
      </c>
      <c r="D8" s="48" t="n">
        <v>-57.26</v>
      </c>
      <c r="E8" s="48" t="n">
        <v>-30</v>
      </c>
      <c r="F8" s="48" t="n">
        <v>-145.55</v>
      </c>
      <c r="G8" s="48" t="n">
        <v>86.07</v>
      </c>
      <c r="H8" s="48" t="n">
        <v>38.8</v>
      </c>
    </row>
    <row r="9" customFormat="false" ht="15" hidden="false" customHeight="true" outlineLevel="0" collapsed="false">
      <c r="A9" s="47" t="s">
        <v>1170</v>
      </c>
      <c r="C9" s="48" t="n">
        <v>39.77</v>
      </c>
      <c r="D9" s="48" t="n">
        <v>147.77</v>
      </c>
      <c r="E9" s="48" t="n">
        <v>54</v>
      </c>
      <c r="F9" s="48" t="n">
        <v>515.39</v>
      </c>
      <c r="G9" s="48" t="n">
        <v>80.69</v>
      </c>
      <c r="H9" s="48" t="n">
        <v>93.49</v>
      </c>
    </row>
    <row r="10" customFormat="false" ht="15" hidden="false" customHeight="true" outlineLevel="0" collapsed="false">
      <c r="A10" s="47" t="s">
        <v>1171</v>
      </c>
      <c r="C10" s="48" t="n">
        <v>167.44</v>
      </c>
      <c r="D10" s="48" t="n">
        <v>70.11</v>
      </c>
      <c r="E10" s="48" t="n">
        <v>-1.71</v>
      </c>
      <c r="F10" s="48" t="n">
        <v>175.74</v>
      </c>
      <c r="G10" s="48" t="n">
        <v>232.74</v>
      </c>
      <c r="H10" s="48" t="n">
        <v>246.08</v>
      </c>
    </row>
    <row r="11" customFormat="false" ht="15" hidden="false" customHeight="true" outlineLevel="0" collapsed="false">
      <c r="A11" s="47" t="s">
        <v>1172</v>
      </c>
      <c r="C11" s="48" t="n">
        <v>68.52</v>
      </c>
      <c r="D11" s="48" t="n">
        <v>8.63</v>
      </c>
      <c r="E11" s="48" t="n">
        <v>-178.74</v>
      </c>
      <c r="F11" s="48" t="n">
        <v>84.05</v>
      </c>
      <c r="G11" s="48" t="n">
        <v>-123.82</v>
      </c>
      <c r="H11" s="48" t="n">
        <v>15.96</v>
      </c>
    </row>
    <row r="12" customFormat="false" ht="15" hidden="false" customHeight="true" outlineLevel="0" collapsed="false">
      <c r="A12" s="47" t="s">
        <v>1173</v>
      </c>
      <c r="C12" s="48" t="n">
        <v>37.96</v>
      </c>
      <c r="D12" s="48" t="n">
        <v>-62.59</v>
      </c>
      <c r="E12" s="48" t="n">
        <v>40.05</v>
      </c>
      <c r="F12" s="48" t="n">
        <v>179.76</v>
      </c>
      <c r="G12" s="48" t="n">
        <v>22.56</v>
      </c>
      <c r="H12" s="48" t="n">
        <v>-22.43</v>
      </c>
    </row>
    <row r="13" customFormat="false" ht="15" hidden="false" customHeight="true" outlineLevel="0" collapsed="false">
      <c r="A13" s="47" t="s">
        <v>1174</v>
      </c>
      <c r="C13" s="48" t="n">
        <v>-3</v>
      </c>
      <c r="D13" s="48" t="n">
        <v>-94.9</v>
      </c>
      <c r="E13" s="48" t="n">
        <v>76.31</v>
      </c>
      <c r="F13" s="48" t="n">
        <v>-14.45</v>
      </c>
      <c r="G13" s="48" t="n">
        <v>-113.03</v>
      </c>
      <c r="H13" s="48" t="n">
        <v>88.63</v>
      </c>
    </row>
    <row r="14" customFormat="false" ht="15" hidden="false" customHeight="true" outlineLevel="0" collapsed="false">
      <c r="A14" s="47" t="s">
        <v>1175</v>
      </c>
      <c r="C14" s="48" t="n">
        <v>37.83</v>
      </c>
      <c r="D14" s="48" t="n">
        <v>-68.75</v>
      </c>
      <c r="E14" s="48" t="n">
        <v>196.86</v>
      </c>
      <c r="F14" s="48" t="n">
        <v>125.46</v>
      </c>
      <c r="G14" s="48" t="n">
        <v>72.27</v>
      </c>
      <c r="H14" s="48" t="n">
        <v>6.9</v>
      </c>
    </row>
    <row r="15" customFormat="false" ht="15" hidden="false" customHeight="true" outlineLevel="0" collapsed="false">
      <c r="A15" s="47" t="s">
        <v>1176</v>
      </c>
      <c r="C15" s="48" t="n">
        <v>-22.75</v>
      </c>
      <c r="D15" s="48" t="n">
        <v>13</v>
      </c>
      <c r="E15" s="48" t="n">
        <v>39.82</v>
      </c>
      <c r="F15" s="48" t="n">
        <v>-41.32</v>
      </c>
      <c r="G15" s="48" t="n">
        <v>31.65</v>
      </c>
      <c r="H15" s="48" t="n">
        <v>0.53</v>
      </c>
    </row>
    <row r="16" customFormat="false" ht="15" hidden="false" customHeight="true" outlineLevel="0" collapsed="false">
      <c r="A16" s="49" t="s">
        <v>1177</v>
      </c>
      <c r="B16" s="50" t="n">
        <f aca="false">SUM(B4:B15)</f>
        <v>351.43</v>
      </c>
      <c r="C16" s="50" t="n">
        <f aca="false">SUM(C4:C15)</f>
        <v>374.44</v>
      </c>
      <c r="D16" s="50" t="n">
        <f aca="false">SUM(D4:D15)</f>
        <v>-97.69</v>
      </c>
      <c r="E16" s="50" t="n">
        <f aca="false">SUM(E4:E15)</f>
        <v>337.23</v>
      </c>
      <c r="F16" s="50" t="n">
        <f aca="false">SUM(F4:F15)</f>
        <v>931.38</v>
      </c>
      <c r="G16" s="50" t="n">
        <f aca="false">SUM(G4:G15)</f>
        <v>341.49</v>
      </c>
      <c r="H16" s="50" t="n">
        <f aca="false">SUM(H4:H15)</f>
        <v>603.7</v>
      </c>
    </row>
    <row r="18" customFormat="false" ht="23.25" hidden="false" customHeight="true" outlineLevel="0" collapsed="false">
      <c r="A18" s="51" t="s">
        <v>1178</v>
      </c>
      <c r="B18" s="51"/>
      <c r="C18" s="51"/>
      <c r="D18" s="51"/>
      <c r="E18" s="51"/>
      <c r="F18" s="51"/>
      <c r="G18" s="51"/>
      <c r="H18" s="51"/>
    </row>
  </sheetData>
  <mergeCells count="2">
    <mergeCell ref="A1:I1"/>
    <mergeCell ref="A18:H18"/>
  </mergeCells>
  <conditionalFormatting sqref="B4:H15">
    <cfRule type="colorScale" priority="2">
      <colorScale>
        <cfvo type="num" val="-180"/>
        <cfvo type="num" val="0"/>
        <cfvo type="num" val="250"/>
        <color rgb="FFE67C73"/>
        <color rgb="FFFFFFFF"/>
        <color rgb="FF57BB8A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7"/>
    <col collapsed="false" customWidth="true" hidden="false" outlineLevel="0" max="4" min="3" style="1" width="12"/>
    <col collapsed="false" customWidth="true" hidden="false" outlineLevel="0" max="6" min="5" style="1" width="13"/>
    <col collapsed="false" customWidth="true" hidden="false" outlineLevel="0" max="7" min="7" style="1" width="44"/>
    <col collapsed="false" customWidth="true" hidden="false" outlineLevel="0" max="8" min="8" style="0" width="15"/>
    <col collapsed="false" customWidth="true" hidden="false" outlineLevel="0" max="9" min="9" style="0" width="24"/>
    <col collapsed="false" customWidth="true" hidden="false" outlineLevel="0" max="10" min="10" style="0" width="13"/>
  </cols>
  <sheetData>
    <row r="1" customFormat="false" ht="19.5" hidden="false" customHeight="true" outlineLevel="0" collapsed="false">
      <c r="A1" s="45" t="s">
        <v>1179</v>
      </c>
      <c r="B1" s="45"/>
      <c r="C1" s="45"/>
      <c r="D1" s="45"/>
      <c r="E1" s="45"/>
      <c r="F1" s="45"/>
      <c r="G1" s="45"/>
    </row>
    <row r="3" customFormat="false" ht="26.25" hidden="false" customHeight="true" outlineLevel="0" collapsed="false">
      <c r="A3" s="46" t="s">
        <v>1180</v>
      </c>
      <c r="B3" s="46" t="s">
        <v>1181</v>
      </c>
      <c r="C3" s="46" t="s">
        <v>1182</v>
      </c>
      <c r="D3" s="46" t="s">
        <v>1183</v>
      </c>
      <c r="E3" s="46" t="s">
        <v>1184</v>
      </c>
      <c r="F3" s="46" t="s">
        <v>1185</v>
      </c>
      <c r="G3" s="46" t="s">
        <v>1186</v>
      </c>
      <c r="H3" s="46" t="s">
        <v>1187</v>
      </c>
      <c r="I3" s="46" t="s">
        <v>1188</v>
      </c>
      <c r="J3" s="46" t="s">
        <v>1184</v>
      </c>
    </row>
    <row r="4" customFormat="false" ht="15" hidden="false" customHeight="true" outlineLevel="0" collapsed="false">
      <c r="A4" s="52" t="s">
        <v>1158</v>
      </c>
      <c r="B4" s="53" t="n">
        <v>-16</v>
      </c>
      <c r="C4" s="54" t="n">
        <v>44105</v>
      </c>
      <c r="D4" s="54" t="n">
        <v>44116</v>
      </c>
      <c r="E4" s="55" t="n">
        <v>11</v>
      </c>
      <c r="F4" s="54" t="s">
        <v>1189</v>
      </c>
      <c r="G4" s="55" t="s">
        <v>1190</v>
      </c>
      <c r="H4" s="56" t="n">
        <v>369.43</v>
      </c>
      <c r="I4" s="57" t="s">
        <v>1191</v>
      </c>
      <c r="J4" s="57" t="n">
        <v>63</v>
      </c>
    </row>
    <row r="5" customFormat="false" ht="15" hidden="false" customHeight="true" outlineLevel="0" collapsed="false">
      <c r="A5" s="58" t="s">
        <v>1159</v>
      </c>
      <c r="B5" s="59" t="n">
        <v>-61.21</v>
      </c>
      <c r="C5" s="60" t="n">
        <v>44307</v>
      </c>
      <c r="D5" s="60" t="n">
        <v>44314</v>
      </c>
      <c r="E5" s="1" t="n">
        <v>7</v>
      </c>
      <c r="F5" s="60" t="n">
        <v>44319</v>
      </c>
      <c r="G5" s="1" t="s">
        <v>1192</v>
      </c>
      <c r="H5" s="61" t="n">
        <v>384.89</v>
      </c>
      <c r="I5" s="62" t="s">
        <v>1193</v>
      </c>
      <c r="J5" s="62" t="n">
        <v>167</v>
      </c>
    </row>
    <row r="6" customFormat="false" ht="15" hidden="false" customHeight="true" outlineLevel="0" collapsed="false">
      <c r="A6" s="52" t="s">
        <v>1160</v>
      </c>
      <c r="B6" s="53" t="n">
        <v>-351.32</v>
      </c>
      <c r="C6" s="54" t="n">
        <v>44572</v>
      </c>
      <c r="D6" s="54" t="n">
        <v>44708</v>
      </c>
      <c r="E6" s="55" t="n">
        <v>136</v>
      </c>
      <c r="F6" s="54" t="s">
        <v>1189</v>
      </c>
      <c r="G6" s="55" t="s">
        <v>1194</v>
      </c>
      <c r="H6" s="56" t="n">
        <v>369.68</v>
      </c>
      <c r="I6" s="57" t="s">
        <v>1195</v>
      </c>
      <c r="J6" s="57" t="n">
        <v>43</v>
      </c>
    </row>
    <row r="7" customFormat="false" ht="15" hidden="false" customHeight="true" outlineLevel="0" collapsed="false">
      <c r="A7" s="58" t="s">
        <v>1161</v>
      </c>
      <c r="B7" s="59" t="n">
        <v>-304.01</v>
      </c>
      <c r="C7" s="60" t="n">
        <v>44948</v>
      </c>
      <c r="D7" s="60" t="n">
        <v>44998</v>
      </c>
      <c r="E7" s="1" t="n">
        <v>50</v>
      </c>
      <c r="F7" s="60" t="n">
        <v>45072</v>
      </c>
      <c r="G7" s="1" t="s">
        <v>1196</v>
      </c>
      <c r="H7" s="61" t="n">
        <v>396.65</v>
      </c>
      <c r="I7" s="62" t="s">
        <v>1197</v>
      </c>
      <c r="J7" s="62" t="n">
        <v>92</v>
      </c>
    </row>
    <row r="8" customFormat="false" ht="15" hidden="false" customHeight="true" outlineLevel="0" collapsed="false">
      <c r="A8" s="52" t="s">
        <v>1162</v>
      </c>
      <c r="B8" s="53" t="n">
        <v>-315.13</v>
      </c>
      <c r="C8" s="54" t="n">
        <v>45234</v>
      </c>
      <c r="D8" s="54" t="n">
        <v>45278</v>
      </c>
      <c r="E8" s="55" t="n">
        <v>44</v>
      </c>
      <c r="F8" s="54" t="n">
        <v>45286</v>
      </c>
      <c r="G8" s="55" t="s">
        <v>1198</v>
      </c>
      <c r="H8" s="56" t="n">
        <v>1171.68</v>
      </c>
      <c r="I8" s="57" t="s">
        <v>1199</v>
      </c>
      <c r="J8" s="57" t="n">
        <v>162</v>
      </c>
    </row>
    <row r="9" customFormat="false" ht="15" hidden="false" customHeight="true" outlineLevel="0" collapsed="false">
      <c r="A9" s="58" t="s">
        <v>1163</v>
      </c>
      <c r="B9" s="59" t="n">
        <v>-280.01</v>
      </c>
      <c r="C9" s="60" t="n">
        <v>45740</v>
      </c>
      <c r="D9" s="60" t="n">
        <v>45785</v>
      </c>
      <c r="E9" s="1" t="n">
        <v>45</v>
      </c>
      <c r="F9" s="60" t="s">
        <v>1189</v>
      </c>
      <c r="G9" s="1" t="s">
        <v>1200</v>
      </c>
      <c r="H9" s="61" t="n">
        <v>423.15</v>
      </c>
      <c r="I9" s="62" t="s">
        <v>1201</v>
      </c>
      <c r="J9" s="62" t="n">
        <v>144</v>
      </c>
    </row>
    <row r="10" customFormat="false" ht="15" hidden="false" customHeight="true" outlineLevel="0" collapsed="false">
      <c r="A10" s="52" t="s">
        <v>1164</v>
      </c>
      <c r="B10" s="53" t="n">
        <v>-157.27</v>
      </c>
      <c r="C10" s="54" t="n">
        <v>46074</v>
      </c>
      <c r="D10" s="54" t="n">
        <v>46096</v>
      </c>
      <c r="E10" s="55" t="n">
        <v>22</v>
      </c>
      <c r="F10" s="54" t="n">
        <v>46125</v>
      </c>
      <c r="G10" s="55" t="s">
        <v>1202</v>
      </c>
      <c r="H10" s="56" t="n">
        <v>595.56</v>
      </c>
      <c r="I10" s="57" t="s">
        <v>1203</v>
      </c>
      <c r="J10" s="57" t="n">
        <v>226</v>
      </c>
    </row>
    <row r="12" customFormat="false" ht="15" hidden="false" customHeight="true" outlineLevel="0" collapsed="false">
      <c r="A12" s="63" t="s">
        <v>1204</v>
      </c>
      <c r="B12" s="64" t="n">
        <v>-377.99</v>
      </c>
      <c r="C12" s="65" t="n">
        <v>44572</v>
      </c>
      <c r="D12" s="65" t="n">
        <v>44998</v>
      </c>
      <c r="E12" s="66" t="n">
        <v>426</v>
      </c>
      <c r="F12" s="65" t="n">
        <v>45079</v>
      </c>
      <c r="G12" s="66" t="s">
        <v>1205</v>
      </c>
      <c r="H12" s="67" t="n">
        <v>2860.58</v>
      </c>
      <c r="I12" s="68" t="s">
        <v>1206</v>
      </c>
      <c r="J12" s="68" t="n">
        <v>2137</v>
      </c>
    </row>
    <row r="14" customFormat="false" ht="15" hidden="false" customHeight="true" outlineLevel="0" collapsed="false">
      <c r="A14" s="69" t="s">
        <v>1207</v>
      </c>
      <c r="B14" s="70" t="s">
        <v>1208</v>
      </c>
      <c r="C14" s="70"/>
      <c r="D14" s="70"/>
      <c r="E14" s="70"/>
      <c r="F14" s="70"/>
      <c r="G14" s="70"/>
    </row>
    <row r="15" customFormat="false" ht="15" hidden="false" customHeight="true" outlineLevel="0" collapsed="false">
      <c r="A15" s="69" t="s">
        <v>1209</v>
      </c>
      <c r="B15" s="70" t="s">
        <v>1210</v>
      </c>
      <c r="C15" s="70"/>
      <c r="D15" s="70"/>
      <c r="E15" s="70"/>
      <c r="F15" s="70"/>
      <c r="G15" s="70"/>
    </row>
    <row r="16" customFormat="false" ht="15" hidden="false" customHeight="true" outlineLevel="0" collapsed="false">
      <c r="A16" s="69" t="s">
        <v>1211</v>
      </c>
      <c r="B16" s="70" t="s">
        <v>1212</v>
      </c>
      <c r="C16" s="70"/>
      <c r="D16" s="70"/>
      <c r="E16" s="70"/>
      <c r="F16" s="70"/>
      <c r="G16" s="70"/>
    </row>
    <row r="17" customFormat="false" ht="15" hidden="false" customHeight="true" outlineLevel="0" collapsed="false">
      <c r="A17" s="69" t="s">
        <v>1213</v>
      </c>
      <c r="B17" s="70" t="s">
        <v>1214</v>
      </c>
      <c r="C17" s="70"/>
      <c r="D17" s="70"/>
      <c r="E17" s="70"/>
      <c r="F17" s="70"/>
      <c r="G17" s="70"/>
    </row>
    <row r="18" customFormat="false" ht="15" hidden="false" customHeight="false" outlineLevel="0" collapsed="false">
      <c r="A18" s="71" t="s">
        <v>1215</v>
      </c>
      <c r="B18" s="72" t="s">
        <v>1216</v>
      </c>
      <c r="C18" s="72"/>
      <c r="D18" s="72"/>
      <c r="E18" s="72"/>
      <c r="F18" s="72"/>
      <c r="G18" s="72"/>
      <c r="H18" s="72"/>
      <c r="I18" s="72"/>
      <c r="J18" s="72"/>
    </row>
    <row r="19" customFormat="false" ht="15" hidden="false" customHeight="false" outlineLevel="0" collapsed="false">
      <c r="A19" s="71" t="s">
        <v>1217</v>
      </c>
      <c r="B19" s="72" t="s">
        <v>1218</v>
      </c>
      <c r="C19" s="72"/>
      <c r="D19" s="72"/>
      <c r="E19" s="72"/>
      <c r="F19" s="72"/>
      <c r="G19" s="72"/>
      <c r="H19" s="72"/>
      <c r="I19" s="72"/>
      <c r="J19" s="72"/>
    </row>
    <row r="20" customFormat="false" ht="15" hidden="false" customHeight="false" outlineLevel="0" collapsed="false">
      <c r="A20" s="71" t="s">
        <v>1219</v>
      </c>
      <c r="B20" s="72" t="s">
        <v>1220</v>
      </c>
      <c r="C20" s="72"/>
      <c r="D20" s="72"/>
      <c r="E20" s="72"/>
      <c r="F20" s="72"/>
      <c r="G20" s="72"/>
      <c r="H20" s="72"/>
      <c r="I20" s="72"/>
      <c r="J20" s="72"/>
    </row>
  </sheetData>
  <mergeCells count="8">
    <mergeCell ref="A1:G1"/>
    <mergeCell ref="B14:G14"/>
    <mergeCell ref="B15:G15"/>
    <mergeCell ref="B16:G16"/>
    <mergeCell ref="B17:G17"/>
    <mergeCell ref="B18:J18"/>
    <mergeCell ref="B19:J19"/>
    <mergeCell ref="B20:J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3" min="2" style="1" width="10"/>
    <col collapsed="false" customWidth="true" hidden="false" outlineLevel="0" max="4" min="4" style="1" width="12"/>
    <col collapsed="false" customWidth="true" hidden="false" outlineLevel="0" max="6" min="5" style="1" width="13"/>
    <col collapsed="false" customWidth="true" hidden="false" outlineLevel="0" max="7" min="7" style="1" width="11"/>
  </cols>
  <sheetData>
    <row r="1" customFormat="false" ht="19.5" hidden="false" customHeight="true" outlineLevel="0" collapsed="false">
      <c r="A1" s="73" t="s">
        <v>1221</v>
      </c>
      <c r="B1" s="73"/>
      <c r="C1" s="73"/>
      <c r="D1" s="73"/>
      <c r="E1" s="73"/>
      <c r="F1" s="73"/>
      <c r="G1" s="73"/>
    </row>
    <row r="3" customFormat="false" ht="15" hidden="false" customHeight="true" outlineLevel="0" collapsed="false">
      <c r="A3" s="74" t="s">
        <v>1222</v>
      </c>
      <c r="B3" s="74"/>
      <c r="C3" s="74"/>
      <c r="D3" s="74"/>
      <c r="E3" s="74"/>
      <c r="F3" s="74"/>
      <c r="G3" s="74"/>
    </row>
    <row r="4" customFormat="false" ht="15" hidden="false" customHeight="true" outlineLevel="0" collapsed="false">
      <c r="A4" s="46" t="s">
        <v>1223</v>
      </c>
      <c r="B4" s="46" t="s">
        <v>1224</v>
      </c>
      <c r="C4" s="46" t="s">
        <v>1225</v>
      </c>
      <c r="D4" s="46" t="s">
        <v>1226</v>
      </c>
      <c r="E4" s="46" t="s">
        <v>1227</v>
      </c>
      <c r="F4" s="46" t="s">
        <v>1228</v>
      </c>
      <c r="G4" s="46" t="s">
        <v>1129</v>
      </c>
    </row>
    <row r="5" customFormat="false" ht="15" hidden="false" customHeight="true" outlineLevel="0" collapsed="false">
      <c r="A5" s="75" t="s">
        <v>1229</v>
      </c>
      <c r="B5" s="62" t="n">
        <v>1222</v>
      </c>
      <c r="C5" s="62" t="n">
        <v>673</v>
      </c>
      <c r="D5" s="76" t="n">
        <v>0.554365733113674</v>
      </c>
      <c r="E5" s="77" t="n">
        <v>2774.31</v>
      </c>
      <c r="F5" s="59" t="n">
        <v>-27.05</v>
      </c>
      <c r="G5" s="78" t="n">
        <f aca="false">F5/E5</f>
        <v>-0.0097501721148682</v>
      </c>
    </row>
    <row r="6" customFormat="false" ht="15" hidden="false" customHeight="true" outlineLevel="0" collapsed="false">
      <c r="A6" s="79" t="s">
        <v>1230</v>
      </c>
      <c r="B6" s="57" t="n">
        <v>371</v>
      </c>
      <c r="C6" s="57" t="n">
        <v>148</v>
      </c>
      <c r="D6" s="80" t="n">
        <v>0.402173913043478</v>
      </c>
      <c r="E6" s="81" t="n">
        <v>758.3</v>
      </c>
      <c r="F6" s="82" t="n">
        <v>10.55</v>
      </c>
      <c r="G6" s="83" t="n">
        <f aca="false">F6/E6</f>
        <v>0.0139126994593169</v>
      </c>
    </row>
    <row r="7" customFormat="false" ht="15" hidden="false" customHeight="true" outlineLevel="0" collapsed="false">
      <c r="A7" s="75" t="s">
        <v>1231</v>
      </c>
      <c r="B7" s="62" t="n">
        <v>3151</v>
      </c>
      <c r="C7" s="62" t="n">
        <v>949</v>
      </c>
      <c r="D7" s="76" t="n">
        <v>0.301748807631161</v>
      </c>
      <c r="E7" s="77" t="n">
        <v>7751.47</v>
      </c>
      <c r="F7" s="84" t="n">
        <v>364.29</v>
      </c>
      <c r="G7" s="85" t="n">
        <f aca="false">F7/E7</f>
        <v>0.0469962471634413</v>
      </c>
    </row>
    <row r="8" customFormat="false" ht="15" hidden="false" customHeight="true" outlineLevel="0" collapsed="false">
      <c r="A8" s="79" t="s">
        <v>1232</v>
      </c>
      <c r="B8" s="57" t="n">
        <v>3972</v>
      </c>
      <c r="C8" s="57" t="n">
        <v>712</v>
      </c>
      <c r="D8" s="80" t="n">
        <v>0.180116367315963</v>
      </c>
      <c r="E8" s="81" t="n">
        <v>7339.56</v>
      </c>
      <c r="F8" s="82" t="n">
        <v>948.16</v>
      </c>
      <c r="G8" s="83" t="n">
        <f aca="false">F8/E8</f>
        <v>0.129184855767921</v>
      </c>
    </row>
    <row r="9" customFormat="false" ht="15" hidden="false" customHeight="true" outlineLevel="0" collapsed="false">
      <c r="A9" s="75" t="s">
        <v>1233</v>
      </c>
      <c r="B9" s="62" t="n">
        <v>3094</v>
      </c>
      <c r="C9" s="62" t="n">
        <v>251</v>
      </c>
      <c r="D9" s="76" t="n">
        <v>0.0812560699255422</v>
      </c>
      <c r="E9" s="77" t="n">
        <v>2945.29</v>
      </c>
      <c r="F9" s="84" t="n">
        <v>1059.19</v>
      </c>
      <c r="G9" s="85" t="n">
        <f aca="false">F9/E9</f>
        <v>0.359621633183829</v>
      </c>
    </row>
    <row r="11" customFormat="false" ht="15" hidden="false" customHeight="true" outlineLevel="0" collapsed="false">
      <c r="A11" s="86" t="s">
        <v>1234</v>
      </c>
      <c r="B11" s="86"/>
      <c r="C11" s="86"/>
      <c r="D11" s="86"/>
      <c r="E11" s="86"/>
      <c r="F11" s="86"/>
      <c r="G11" s="86"/>
    </row>
    <row r="12" customFormat="false" ht="15" hidden="false" customHeight="true" outlineLevel="0" collapsed="false">
      <c r="A12" s="87" t="s">
        <v>1223</v>
      </c>
      <c r="B12" s="87" t="s">
        <v>1224</v>
      </c>
      <c r="C12" s="87" t="s">
        <v>1225</v>
      </c>
      <c r="D12" s="87" t="s">
        <v>1226</v>
      </c>
      <c r="E12" s="87" t="s">
        <v>1227</v>
      </c>
      <c r="F12" s="87" t="s">
        <v>1228</v>
      </c>
      <c r="G12" s="87" t="s">
        <v>1129</v>
      </c>
    </row>
    <row r="13" customFormat="false" ht="15" hidden="false" customHeight="true" outlineLevel="0" collapsed="false">
      <c r="A13" s="75" t="s">
        <v>1235</v>
      </c>
      <c r="B13" s="62" t="n">
        <v>9840</v>
      </c>
      <c r="C13" s="62" t="n">
        <v>2402</v>
      </c>
      <c r="D13" s="76" t="n">
        <v>0.245127053780998</v>
      </c>
      <c r="E13" s="77" t="n">
        <v>19676.76</v>
      </c>
      <c r="F13" s="84" t="n">
        <v>1684.32</v>
      </c>
      <c r="G13" s="85" t="n">
        <f aca="false">F13/E13</f>
        <v>0.0855994584474273</v>
      </c>
    </row>
    <row r="14" customFormat="false" ht="15" hidden="false" customHeight="true" outlineLevel="0" collapsed="false">
      <c r="A14" s="79" t="s">
        <v>1236</v>
      </c>
      <c r="B14" s="57" t="n">
        <v>1743</v>
      </c>
      <c r="C14" s="57" t="n">
        <v>118</v>
      </c>
      <c r="D14" s="80" t="n">
        <v>0.0676993689041882</v>
      </c>
      <c r="E14" s="81" t="n">
        <v>1591.2</v>
      </c>
      <c r="F14" s="53" t="n">
        <v>-16.73</v>
      </c>
      <c r="G14" s="88" t="n">
        <f aca="false">F14/E14</f>
        <v>-0.0105140774258421</v>
      </c>
    </row>
    <row r="15" customFormat="false" ht="15" hidden="false" customHeight="true" outlineLevel="0" collapsed="false">
      <c r="A15" s="75" t="s">
        <v>1237</v>
      </c>
      <c r="B15" s="62" t="n">
        <v>580</v>
      </c>
      <c r="C15" s="62" t="n">
        <v>215</v>
      </c>
      <c r="D15" s="76" t="n">
        <v>0.370689655172414</v>
      </c>
      <c r="E15" s="77" t="n">
        <v>801.19</v>
      </c>
      <c r="F15" s="84" t="n">
        <v>191.63</v>
      </c>
      <c r="G15" s="85" t="n">
        <f aca="false">F15/E15</f>
        <v>0.239181717195671</v>
      </c>
    </row>
    <row r="16" customFormat="false" ht="15" hidden="false" customHeight="true" outlineLevel="0" collapsed="false">
      <c r="A16" s="79" t="s">
        <v>1238</v>
      </c>
      <c r="B16" s="57" t="n">
        <v>1</v>
      </c>
      <c r="C16" s="57" t="n">
        <v>0</v>
      </c>
      <c r="D16" s="80" t="n">
        <v>0</v>
      </c>
      <c r="E16" s="81" t="n">
        <v>2.5</v>
      </c>
      <c r="F16" s="53" t="n">
        <v>-2.5</v>
      </c>
      <c r="G16" s="88" t="n">
        <f aca="false">F16/E16</f>
        <v>-1</v>
      </c>
    </row>
    <row r="18" customFormat="false" ht="15" hidden="false" customHeight="true" outlineLevel="0" collapsed="false">
      <c r="A18" s="89" t="s">
        <v>1239</v>
      </c>
      <c r="B18" s="89"/>
      <c r="C18" s="89"/>
      <c r="D18" s="89"/>
      <c r="E18" s="89"/>
      <c r="F18" s="89"/>
      <c r="G18" s="89"/>
    </row>
    <row r="19" customFormat="false" ht="15" hidden="false" customHeight="true" outlineLevel="0" collapsed="false">
      <c r="A19" s="89"/>
      <c r="B19" s="89"/>
      <c r="C19" s="89"/>
      <c r="D19" s="89"/>
      <c r="E19" s="89"/>
      <c r="F19" s="89"/>
      <c r="G19" s="89"/>
    </row>
    <row r="20" customFormat="false" ht="15" hidden="false" customHeight="true" outlineLevel="0" collapsed="false">
      <c r="A20" s="89"/>
      <c r="B20" s="89"/>
      <c r="C20" s="89"/>
      <c r="D20" s="89"/>
      <c r="E20" s="89"/>
      <c r="F20" s="89"/>
      <c r="G20" s="89"/>
    </row>
  </sheetData>
  <mergeCells count="4">
    <mergeCell ref="A1:G1"/>
    <mergeCell ref="A3:G3"/>
    <mergeCell ref="A11:G11"/>
    <mergeCell ref="A18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9"/>
    <col collapsed="false" customWidth="true" hidden="false" outlineLevel="0" max="3" min="3" style="1" width="11"/>
    <col collapsed="false" customWidth="true" hidden="false" outlineLevel="0" max="6" min="4" style="1" width="12"/>
    <col collapsed="false" customWidth="true" hidden="false" outlineLevel="0" max="7" min="7" style="1" width="11"/>
    <col collapsed="false" customWidth="true" hidden="false" outlineLevel="0" max="8" min="8" style="1" width="13"/>
  </cols>
  <sheetData>
    <row r="1" customFormat="false" ht="19.5" hidden="false" customHeight="true" outlineLevel="0" collapsed="false">
      <c r="A1" s="45" t="s">
        <v>1240</v>
      </c>
      <c r="B1" s="45"/>
      <c r="C1" s="45"/>
      <c r="D1" s="45"/>
      <c r="E1" s="45"/>
      <c r="F1" s="45"/>
      <c r="G1" s="45"/>
      <c r="H1" s="45"/>
    </row>
    <row r="3" customFormat="false" ht="26.25" hidden="false" customHeight="true" outlineLevel="0" collapsed="false">
      <c r="A3" s="46" t="s">
        <v>1180</v>
      </c>
      <c r="B3" s="46" t="s">
        <v>1241</v>
      </c>
      <c r="C3" s="46" t="s">
        <v>1242</v>
      </c>
      <c r="D3" s="46" t="s">
        <v>1243</v>
      </c>
      <c r="E3" s="46" t="s">
        <v>1244</v>
      </c>
      <c r="F3" s="46" t="s">
        <v>1245</v>
      </c>
      <c r="G3" s="46" t="s">
        <v>1246</v>
      </c>
      <c r="H3" s="46" t="s">
        <v>1247</v>
      </c>
    </row>
    <row r="4" customFormat="false" ht="15" hidden="false" customHeight="true" outlineLevel="0" collapsed="false">
      <c r="A4" s="52" t="s">
        <v>1158</v>
      </c>
      <c r="B4" s="57" t="n">
        <v>50</v>
      </c>
      <c r="C4" s="57" t="n">
        <v>21</v>
      </c>
      <c r="D4" s="80" t="n">
        <v>0.42</v>
      </c>
      <c r="E4" s="90" t="n">
        <v>20.63</v>
      </c>
      <c r="F4" s="91" t="n">
        <v>-2.82</v>
      </c>
      <c r="G4" s="81" t="n">
        <f aca="false">ABS(E4/F4)</f>
        <v>7.31560283687943</v>
      </c>
      <c r="H4" s="57" t="s">
        <v>1248</v>
      </c>
    </row>
    <row r="5" customFormat="false" ht="15" hidden="false" customHeight="true" outlineLevel="0" collapsed="false">
      <c r="A5" s="58" t="s">
        <v>1159</v>
      </c>
      <c r="B5" s="62" t="n">
        <v>191</v>
      </c>
      <c r="C5" s="62" t="n">
        <v>103</v>
      </c>
      <c r="D5" s="76" t="n">
        <v>0.539267015706806</v>
      </c>
      <c r="E5" s="92" t="n">
        <v>9.85</v>
      </c>
      <c r="F5" s="93" t="n">
        <v>-7.36</v>
      </c>
      <c r="G5" s="77" t="n">
        <f aca="false">ABS(E5/F5)</f>
        <v>1.3383152173913</v>
      </c>
      <c r="H5" s="62" t="s">
        <v>1249</v>
      </c>
    </row>
    <row r="6" customFormat="false" ht="15" hidden="false" customHeight="true" outlineLevel="0" collapsed="false">
      <c r="A6" s="52" t="s">
        <v>1160</v>
      </c>
      <c r="B6" s="57" t="n">
        <v>214</v>
      </c>
      <c r="C6" s="57" t="n">
        <v>89</v>
      </c>
      <c r="D6" s="80" t="n">
        <v>0.41588785046729</v>
      </c>
      <c r="E6" s="90" t="n">
        <v>14.31</v>
      </c>
      <c r="F6" s="91" t="n">
        <v>-11.15</v>
      </c>
      <c r="G6" s="81" t="n">
        <f aca="false">ABS(E6/F6)</f>
        <v>1.28340807174888</v>
      </c>
      <c r="H6" s="57" t="s">
        <v>1250</v>
      </c>
    </row>
    <row r="7" customFormat="false" ht="15" hidden="false" customHeight="true" outlineLevel="0" collapsed="false">
      <c r="A7" s="58" t="s">
        <v>1161</v>
      </c>
      <c r="B7" s="62" t="n">
        <v>211</v>
      </c>
      <c r="C7" s="62" t="n">
        <v>95</v>
      </c>
      <c r="D7" s="76" t="n">
        <v>0.450236966824645</v>
      </c>
      <c r="E7" s="92" t="n">
        <v>19.4</v>
      </c>
      <c r="F7" s="93" t="n">
        <v>-12.98</v>
      </c>
      <c r="G7" s="77" t="n">
        <f aca="false">ABS(E7/F7)</f>
        <v>1.49460708782743</v>
      </c>
      <c r="H7" s="62" t="s">
        <v>1251</v>
      </c>
    </row>
    <row r="8" customFormat="false" ht="15" hidden="false" customHeight="true" outlineLevel="0" collapsed="false">
      <c r="A8" s="52" t="s">
        <v>1162</v>
      </c>
      <c r="B8" s="57" t="n">
        <v>259</v>
      </c>
      <c r="C8" s="57" t="n">
        <v>118</v>
      </c>
      <c r="D8" s="80" t="n">
        <v>0.455598455598456</v>
      </c>
      <c r="E8" s="90" t="n">
        <v>23.44</v>
      </c>
      <c r="F8" s="91" t="n">
        <v>-13.11</v>
      </c>
      <c r="G8" s="81" t="n">
        <f aca="false">ABS(E8/F8)</f>
        <v>1.78794813119756</v>
      </c>
      <c r="H8" s="57" t="s">
        <v>1252</v>
      </c>
    </row>
    <row r="9" customFormat="false" ht="15" hidden="false" customHeight="true" outlineLevel="0" collapsed="false">
      <c r="A9" s="58" t="s">
        <v>1163</v>
      </c>
      <c r="B9" s="62" t="n">
        <v>206</v>
      </c>
      <c r="C9" s="62" t="n">
        <v>89</v>
      </c>
      <c r="D9" s="76" t="n">
        <v>0.432038834951456</v>
      </c>
      <c r="E9" s="92" t="n">
        <v>22.87</v>
      </c>
      <c r="F9" s="93" t="n">
        <v>-15.13</v>
      </c>
      <c r="G9" s="77" t="n">
        <f aca="false">ABS(E9/F9)</f>
        <v>1.51156642432254</v>
      </c>
      <c r="H9" s="62" t="s">
        <v>1253</v>
      </c>
    </row>
    <row r="10" customFormat="false" ht="15" hidden="false" customHeight="true" outlineLevel="0" collapsed="false">
      <c r="A10" s="52" t="s">
        <v>1164</v>
      </c>
      <c r="B10" s="57" t="n">
        <v>208</v>
      </c>
      <c r="C10" s="57" t="n">
        <v>97</v>
      </c>
      <c r="D10" s="80" t="n">
        <v>0.466346153846154</v>
      </c>
      <c r="E10" s="90" t="n">
        <v>19.29</v>
      </c>
      <c r="F10" s="91" t="n">
        <v>-11.42</v>
      </c>
      <c r="G10" s="81" t="n">
        <f aca="false">ABS(E10/F10)</f>
        <v>1.68914185639229</v>
      </c>
      <c r="H10" s="57" t="s">
        <v>1254</v>
      </c>
    </row>
    <row r="11" customFormat="false" ht="15" hidden="false" customHeight="true" outlineLevel="0" collapsed="false">
      <c r="A11" s="63" t="s">
        <v>1204</v>
      </c>
      <c r="B11" s="68" t="n">
        <v>1339</v>
      </c>
      <c r="C11" s="68" t="n">
        <v>612</v>
      </c>
      <c r="D11" s="94" t="n">
        <v>0.457057505601195</v>
      </c>
      <c r="E11" s="95" t="n">
        <v>18.36</v>
      </c>
      <c r="F11" s="96" t="n">
        <v>-11.69</v>
      </c>
      <c r="G11" s="97" t="n">
        <f aca="false">ABS(E11/F11)</f>
        <v>1.57057313943542</v>
      </c>
      <c r="H11" s="68" t="s">
        <v>1255</v>
      </c>
    </row>
    <row r="13" customFormat="false" ht="15" hidden="false" customHeight="true" outlineLevel="0" collapsed="false">
      <c r="A13" s="86" t="s">
        <v>1256</v>
      </c>
      <c r="B13" s="86"/>
      <c r="C13" s="86"/>
      <c r="D13" s="86"/>
      <c r="E13" s="86"/>
      <c r="F13" s="86"/>
      <c r="G13" s="86"/>
      <c r="H13" s="86"/>
    </row>
    <row r="14" customFormat="false" ht="15" hidden="false" customHeight="true" outlineLevel="0" collapsed="false">
      <c r="A14" s="87" t="s">
        <v>1257</v>
      </c>
      <c r="B14" s="87" t="s">
        <v>1241</v>
      </c>
      <c r="C14" s="87" t="s">
        <v>1258</v>
      </c>
    </row>
    <row r="15" customFormat="false" ht="15" hidden="false" customHeight="true" outlineLevel="0" collapsed="false">
      <c r="A15" s="98" t="s">
        <v>1259</v>
      </c>
      <c r="B15" s="99" t="n">
        <v>4</v>
      </c>
      <c r="C15" s="100" t="n">
        <v>0.00298730395817775</v>
      </c>
    </row>
    <row r="16" customFormat="false" ht="15" hidden="false" customHeight="true" outlineLevel="0" collapsed="false">
      <c r="A16" s="98" t="s">
        <v>1260</v>
      </c>
      <c r="B16" s="99" t="n">
        <v>115</v>
      </c>
      <c r="C16" s="100" t="n">
        <v>0.0858849887976102</v>
      </c>
    </row>
    <row r="17" customFormat="false" ht="15" hidden="false" customHeight="true" outlineLevel="0" collapsed="false">
      <c r="A17" s="98" t="s">
        <v>1261</v>
      </c>
      <c r="B17" s="99" t="n">
        <v>241</v>
      </c>
      <c r="C17" s="100" t="n">
        <v>0.179985063480209</v>
      </c>
    </row>
    <row r="18" customFormat="false" ht="15" hidden="false" customHeight="true" outlineLevel="0" collapsed="false">
      <c r="A18" s="98" t="s">
        <v>1262</v>
      </c>
      <c r="B18" s="99" t="n">
        <v>367</v>
      </c>
      <c r="C18" s="100" t="n">
        <v>0.274085138162808</v>
      </c>
    </row>
    <row r="19" customFormat="false" ht="15" hidden="false" customHeight="true" outlineLevel="0" collapsed="false">
      <c r="A19" s="101" t="s">
        <v>1263</v>
      </c>
      <c r="B19" s="102" t="n">
        <v>298</v>
      </c>
      <c r="C19" s="103" t="n">
        <v>0.222554144884242</v>
      </c>
    </row>
    <row r="20" customFormat="false" ht="15" hidden="false" customHeight="true" outlineLevel="0" collapsed="false">
      <c r="A20" s="101" t="s">
        <v>1264</v>
      </c>
      <c r="B20" s="102" t="n">
        <v>127</v>
      </c>
      <c r="C20" s="103" t="n">
        <v>0.0948469006721434</v>
      </c>
    </row>
    <row r="21" customFormat="false" ht="15" hidden="false" customHeight="true" outlineLevel="0" collapsed="false">
      <c r="A21" s="101" t="s">
        <v>1265</v>
      </c>
      <c r="B21" s="102" t="n">
        <v>106</v>
      </c>
      <c r="C21" s="103" t="n">
        <v>0.0791635548917102</v>
      </c>
    </row>
    <row r="22" customFormat="false" ht="15" hidden="false" customHeight="true" outlineLevel="0" collapsed="false">
      <c r="A22" s="101" t="s">
        <v>1266</v>
      </c>
      <c r="B22" s="102" t="n">
        <v>81</v>
      </c>
      <c r="C22" s="103" t="n">
        <v>0.0604929051530993</v>
      </c>
    </row>
    <row r="24" customFormat="false" ht="15" hidden="false" customHeight="true" outlineLevel="0" collapsed="false">
      <c r="A24" s="89" t="s">
        <v>1267</v>
      </c>
      <c r="B24" s="89"/>
      <c r="C24" s="89"/>
      <c r="D24" s="89"/>
      <c r="E24" s="89"/>
      <c r="F24" s="89"/>
      <c r="G24" s="89"/>
      <c r="H24" s="89"/>
    </row>
    <row r="25" customFormat="false" ht="15" hidden="false" customHeight="true" outlineLevel="0" collapsed="false">
      <c r="A25" s="89"/>
      <c r="B25" s="89"/>
      <c r="C25" s="89"/>
      <c r="D25" s="89"/>
      <c r="E25" s="89"/>
      <c r="F25" s="89"/>
      <c r="G25" s="89"/>
      <c r="H25" s="89"/>
    </row>
  </sheetData>
  <mergeCells count="3">
    <mergeCell ref="A1:H1"/>
    <mergeCell ref="A13:H13"/>
    <mergeCell ref="A24:H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3" min="2" style="1" width="21"/>
    <col collapsed="false" customWidth="true" hidden="false" outlineLevel="0" max="4" min="4" style="1" width="18"/>
    <col collapsed="false" customWidth="true" hidden="false" outlineLevel="0" max="6" min="5" style="1" width="21"/>
    <col collapsed="false" customWidth="true" hidden="false" outlineLevel="0" max="7" min="7" style="1" width="2"/>
  </cols>
  <sheetData>
    <row r="1" customFormat="false" ht="15.75" hidden="false" customHeight="true" outlineLevel="0" collapsed="false">
      <c r="A1" s="104" t="s">
        <v>1268</v>
      </c>
      <c r="B1" s="104"/>
      <c r="C1" s="104"/>
      <c r="D1" s="104"/>
      <c r="E1" s="104"/>
      <c r="F1" s="104"/>
      <c r="G1" s="104"/>
    </row>
    <row r="2" customFormat="false" ht="15.75" hidden="false" customHeight="true" outlineLevel="0" collapsed="false">
      <c r="A2" s="104"/>
      <c r="B2" s="104"/>
      <c r="C2" s="104"/>
      <c r="D2" s="104"/>
      <c r="E2" s="104"/>
      <c r="F2" s="104"/>
      <c r="G2" s="104"/>
    </row>
    <row r="4" customFormat="false" ht="12" hidden="false" customHeight="true" outlineLevel="0" collapsed="false">
      <c r="B4" s="105" t="s">
        <v>1269</v>
      </c>
      <c r="C4" s="105" t="s">
        <v>1270</v>
      </c>
      <c r="D4" s="106" t="s">
        <v>1271</v>
      </c>
      <c r="E4" s="106" t="s">
        <v>1272</v>
      </c>
      <c r="F4" s="107" t="s">
        <v>1273</v>
      </c>
    </row>
    <row r="5" customFormat="false" ht="19.5" hidden="false" customHeight="true" outlineLevel="0" collapsed="false">
      <c r="B5" s="108" t="s">
        <v>1274</v>
      </c>
      <c r="C5" s="108" t="s">
        <v>1275</v>
      </c>
      <c r="D5" s="109" t="s">
        <v>1276</v>
      </c>
      <c r="E5" s="109" t="s">
        <v>1277</v>
      </c>
      <c r="F5" s="110" t="s">
        <v>1278</v>
      </c>
    </row>
    <row r="6" customFormat="false" ht="9.75" hidden="false" customHeight="true" outlineLevel="0" collapsed="false">
      <c r="B6" s="111"/>
      <c r="C6" s="111"/>
      <c r="D6" s="112"/>
      <c r="E6" s="112"/>
      <c r="F6" s="113" t="s">
        <v>1279</v>
      </c>
    </row>
    <row r="8" customFormat="false" ht="15.75" hidden="false" customHeight="true" outlineLevel="0" collapsed="false">
      <c r="B8" s="114" t="s">
        <v>1280</v>
      </c>
      <c r="C8" s="114"/>
      <c r="D8" s="114"/>
      <c r="E8" s="114"/>
      <c r="F8" s="114"/>
    </row>
    <row r="9" customFormat="false" ht="13.5" hidden="false" customHeight="true" outlineLevel="0" collapsed="false">
      <c r="B9" s="115" t="s">
        <v>1281</v>
      </c>
      <c r="C9" s="115"/>
      <c r="D9" s="116" t="s">
        <v>1282</v>
      </c>
      <c r="E9" s="117" t="s">
        <v>1283</v>
      </c>
      <c r="F9" s="117"/>
    </row>
    <row r="10" customFormat="false" ht="13.5" hidden="false" customHeight="true" outlineLevel="0" collapsed="false">
      <c r="B10" s="118" t="s">
        <v>1284</v>
      </c>
      <c r="C10" s="118"/>
      <c r="D10" s="119" t="s">
        <v>1285</v>
      </c>
      <c r="E10" s="120" t="s">
        <v>1286</v>
      </c>
      <c r="F10" s="120"/>
    </row>
    <row r="11" customFormat="false" ht="13.5" hidden="false" customHeight="true" outlineLevel="0" collapsed="false">
      <c r="B11" s="115" t="s">
        <v>1287</v>
      </c>
      <c r="C11" s="115"/>
      <c r="D11" s="116" t="s">
        <v>1288</v>
      </c>
      <c r="E11" s="117" t="s">
        <v>1289</v>
      </c>
      <c r="F11" s="117"/>
    </row>
    <row r="12" customFormat="false" ht="13.5" hidden="false" customHeight="true" outlineLevel="0" collapsed="false">
      <c r="B12" s="118" t="s">
        <v>1290</v>
      </c>
      <c r="C12" s="118"/>
      <c r="D12" s="119" t="s">
        <v>1291</v>
      </c>
      <c r="E12" s="120" t="s">
        <v>1292</v>
      </c>
      <c r="F12" s="120"/>
    </row>
    <row r="13" customFormat="false" ht="13.5" hidden="false" customHeight="true" outlineLevel="0" collapsed="false">
      <c r="B13" s="115" t="s">
        <v>1293</v>
      </c>
      <c r="C13" s="115"/>
      <c r="D13" s="116" t="s">
        <v>1294</v>
      </c>
      <c r="E13" s="117" t="s">
        <v>1295</v>
      </c>
      <c r="F13" s="117"/>
    </row>
    <row r="14" customFormat="false" ht="13.5" hidden="false" customHeight="true" outlineLevel="0" collapsed="false">
      <c r="B14" s="118" t="s">
        <v>1296</v>
      </c>
      <c r="C14" s="118"/>
      <c r="D14" s="119" t="s">
        <v>1297</v>
      </c>
      <c r="E14" s="120" t="s">
        <v>1298</v>
      </c>
      <c r="F14" s="120"/>
    </row>
    <row r="15" customFormat="false" ht="13.5" hidden="false" customHeight="true" outlineLevel="0" collapsed="false">
      <c r="B15" s="121" t="s">
        <v>1299</v>
      </c>
      <c r="C15" s="121"/>
      <c r="D15" s="122" t="s">
        <v>1300</v>
      </c>
      <c r="E15" s="123" t="s">
        <v>1301</v>
      </c>
      <c r="F15" s="123"/>
    </row>
    <row r="17" customFormat="false" ht="15.75" hidden="false" customHeight="true" outlineLevel="0" collapsed="false">
      <c r="B17" s="124" t="s">
        <v>1302</v>
      </c>
      <c r="C17" s="124"/>
      <c r="D17" s="124"/>
      <c r="E17" s="124"/>
      <c r="F17" s="124"/>
    </row>
    <row r="18" customFormat="false" ht="13.5" hidden="false" customHeight="true" outlineLevel="0" collapsed="false">
      <c r="B18" s="125" t="s">
        <v>1303</v>
      </c>
      <c r="C18" s="125"/>
      <c r="D18" s="126" t="s">
        <v>1304</v>
      </c>
      <c r="E18" s="127" t="s">
        <v>1305</v>
      </c>
      <c r="F18" s="127"/>
    </row>
    <row r="19" customFormat="false" ht="13.5" hidden="false" customHeight="true" outlineLevel="0" collapsed="false">
      <c r="B19" s="125" t="s">
        <v>1306</v>
      </c>
      <c r="C19" s="125"/>
      <c r="D19" s="126" t="s">
        <v>1307</v>
      </c>
      <c r="E19" s="127" t="s">
        <v>1308</v>
      </c>
      <c r="F19" s="127"/>
    </row>
    <row r="20" customFormat="false" ht="13.5" hidden="false" customHeight="true" outlineLevel="0" collapsed="false">
      <c r="B20" s="125" t="s">
        <v>1309</v>
      </c>
      <c r="C20" s="125"/>
      <c r="D20" s="126" t="s">
        <v>1310</v>
      </c>
      <c r="E20" s="127" t="s">
        <v>1311</v>
      </c>
      <c r="F20" s="127"/>
    </row>
    <row r="21" customFormat="false" ht="13.5" hidden="false" customHeight="true" outlineLevel="0" collapsed="false">
      <c r="B21" s="125" t="s">
        <v>1312</v>
      </c>
      <c r="C21" s="125"/>
      <c r="D21" s="126" t="s">
        <v>1313</v>
      </c>
      <c r="E21" s="127" t="s">
        <v>1314</v>
      </c>
      <c r="F21" s="127"/>
    </row>
    <row r="22" customFormat="false" ht="13.5" hidden="false" customHeight="true" outlineLevel="0" collapsed="false">
      <c r="B22" s="125" t="s">
        <v>1315</v>
      </c>
      <c r="C22" s="125"/>
      <c r="D22" s="126" t="s">
        <v>1316</v>
      </c>
      <c r="E22" s="127" t="s">
        <v>1317</v>
      </c>
      <c r="F22" s="127"/>
    </row>
    <row r="23" customFormat="false" ht="13.5" hidden="false" customHeight="true" outlineLevel="0" collapsed="false">
      <c r="B23" s="125" t="s">
        <v>1318</v>
      </c>
      <c r="C23" s="125"/>
      <c r="D23" s="126" t="s">
        <v>1319</v>
      </c>
      <c r="E23" s="127" t="s">
        <v>1320</v>
      </c>
      <c r="F23" s="127"/>
    </row>
    <row r="24" customFormat="false" ht="13.5" hidden="false" customHeight="true" outlineLevel="0" collapsed="false">
      <c r="B24" s="125" t="s">
        <v>1321</v>
      </c>
      <c r="C24" s="125"/>
      <c r="D24" s="126" t="s">
        <v>1322</v>
      </c>
      <c r="E24" s="127" t="s">
        <v>1323</v>
      </c>
      <c r="F24" s="127"/>
    </row>
    <row r="25" customFormat="false" ht="13.5" hidden="false" customHeight="true" outlineLevel="0" collapsed="false">
      <c r="B25" s="125" t="s">
        <v>1324</v>
      </c>
      <c r="C25" s="125"/>
      <c r="D25" s="126" t="s">
        <v>1325</v>
      </c>
      <c r="E25" s="127" t="s">
        <v>1326</v>
      </c>
      <c r="F25" s="127"/>
    </row>
    <row r="26" customFormat="false" ht="13.5" hidden="false" customHeight="true" outlineLevel="0" collapsed="false">
      <c r="B26" s="125" t="s">
        <v>1327</v>
      </c>
      <c r="C26" s="125"/>
      <c r="D26" s="126" t="s">
        <v>1328</v>
      </c>
      <c r="E26" s="127" t="s">
        <v>1329</v>
      </c>
      <c r="F26" s="127"/>
    </row>
    <row r="27" customFormat="false" ht="13.5" hidden="false" customHeight="true" outlineLevel="0" collapsed="false">
      <c r="B27" s="125" t="s">
        <v>1330</v>
      </c>
      <c r="C27" s="125"/>
      <c r="D27" s="126" t="s">
        <v>1331</v>
      </c>
      <c r="E27" s="127" t="s">
        <v>1332</v>
      </c>
      <c r="F27" s="127"/>
    </row>
    <row r="29" customFormat="false" ht="15.75" hidden="false" customHeight="true" outlineLevel="0" collapsed="false">
      <c r="B29" s="114" t="s">
        <v>1333</v>
      </c>
      <c r="C29" s="114"/>
      <c r="D29" s="114"/>
      <c r="E29" s="114"/>
      <c r="F29" s="114"/>
    </row>
    <row r="30" customFormat="false" ht="13.5" hidden="false" customHeight="true" outlineLevel="0" collapsed="false">
      <c r="B30" s="115" t="s">
        <v>1334</v>
      </c>
      <c r="C30" s="115"/>
      <c r="D30" s="116" t="s">
        <v>1335</v>
      </c>
      <c r="E30" s="117" t="s">
        <v>1336</v>
      </c>
      <c r="F30" s="117"/>
    </row>
    <row r="31" customFormat="false" ht="13.5" hidden="false" customHeight="true" outlineLevel="0" collapsed="false">
      <c r="B31" s="115" t="s">
        <v>1337</v>
      </c>
      <c r="C31" s="115"/>
      <c r="D31" s="116" t="s">
        <v>1338</v>
      </c>
      <c r="E31" s="117" t="s">
        <v>1339</v>
      </c>
      <c r="F31" s="117"/>
    </row>
    <row r="32" customFormat="false" ht="13.5" hidden="false" customHeight="true" outlineLevel="0" collapsed="false">
      <c r="B32" s="115" t="s">
        <v>1340</v>
      </c>
      <c r="C32" s="115"/>
      <c r="D32" s="116" t="s">
        <v>1341</v>
      </c>
      <c r="E32" s="117" t="s">
        <v>1342</v>
      </c>
      <c r="F32" s="117"/>
    </row>
    <row r="33" customFormat="false" ht="13.5" hidden="false" customHeight="true" outlineLevel="0" collapsed="false">
      <c r="B33" s="118" t="s">
        <v>1343</v>
      </c>
      <c r="C33" s="118"/>
      <c r="D33" s="119" t="s">
        <v>1344</v>
      </c>
      <c r="E33" s="120" t="s">
        <v>1345</v>
      </c>
      <c r="F33" s="120"/>
    </row>
    <row r="34" customFormat="false" ht="13.5" hidden="false" customHeight="true" outlineLevel="0" collapsed="false">
      <c r="B34" s="115" t="s">
        <v>1346</v>
      </c>
      <c r="C34" s="115"/>
      <c r="D34" s="116" t="s">
        <v>1347</v>
      </c>
      <c r="E34" s="117" t="s">
        <v>1348</v>
      </c>
      <c r="F34" s="117"/>
    </row>
    <row r="36" customFormat="false" ht="15.75" hidden="false" customHeight="true" outlineLevel="0" collapsed="false">
      <c r="B36" s="128" t="s">
        <v>1349</v>
      </c>
      <c r="C36" s="128"/>
      <c r="D36" s="128"/>
      <c r="E36" s="128"/>
      <c r="F36" s="128"/>
    </row>
    <row r="37" customFormat="false" ht="15" hidden="false" customHeight="true" outlineLevel="0" collapsed="false">
      <c r="B37" s="129" t="s">
        <v>1350</v>
      </c>
      <c r="C37" s="129" t="s">
        <v>1351</v>
      </c>
      <c r="D37" s="129" t="s">
        <v>1352</v>
      </c>
      <c r="E37" s="129" t="s">
        <v>1353</v>
      </c>
      <c r="F37" s="129" t="s">
        <v>1354</v>
      </c>
    </row>
    <row r="38" customFormat="false" ht="9.75" hidden="false" customHeight="true" outlineLevel="0" collapsed="false">
      <c r="B38" s="130" t="s">
        <v>1355</v>
      </c>
      <c r="C38" s="130" t="s">
        <v>1356</v>
      </c>
      <c r="D38" s="130" t="s">
        <v>1357</v>
      </c>
      <c r="E38" s="130" t="s">
        <v>1358</v>
      </c>
      <c r="F38" s="130" t="s">
        <v>1359</v>
      </c>
    </row>
    <row r="39" customFormat="false" ht="13.5" hidden="false" customHeight="true" outlineLevel="0" collapsed="false">
      <c r="B39" s="131" t="s">
        <v>1360</v>
      </c>
      <c r="C39" s="131"/>
      <c r="D39" s="131"/>
      <c r="E39" s="131"/>
      <c r="F39" s="131"/>
    </row>
    <row r="41" customFormat="false" ht="15" hidden="false" customHeight="true" outlineLevel="0" collapsed="false">
      <c r="B41" s="132" t="s">
        <v>1361</v>
      </c>
      <c r="C41" s="132"/>
      <c r="D41" s="132"/>
      <c r="E41" s="132"/>
      <c r="F41" s="132"/>
    </row>
  </sheetData>
  <mergeCells count="51">
    <mergeCell ref="A1:G2"/>
    <mergeCell ref="B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6:F36"/>
    <mergeCell ref="B39:F39"/>
    <mergeCell ref="B41:F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32"/>
    <col collapsed="false" customWidth="true" hidden="false" outlineLevel="0" max="3" min="3" style="1" width="42"/>
    <col collapsed="false" customWidth="true" hidden="false" outlineLevel="0" max="4" min="4" style="1" width="7"/>
    <col collapsed="false" customWidth="true" hidden="false" outlineLevel="0" max="5" min="5" style="1" width="8"/>
    <col collapsed="false" customWidth="true" hidden="false" outlineLevel="0" max="7" min="6" style="1" width="9"/>
    <col collapsed="false" customWidth="true" hidden="false" outlineLevel="0" max="8" min="8" style="1" width="70"/>
  </cols>
  <sheetData>
    <row r="1" customFormat="false" ht="15" hidden="false" customHeight="true" outlineLevel="0" collapsed="false">
      <c r="A1" s="2" t="s">
        <v>1180</v>
      </c>
      <c r="B1" s="2" t="s">
        <v>1362</v>
      </c>
      <c r="C1" s="2" t="s">
        <v>1363</v>
      </c>
      <c r="D1" s="2" t="s">
        <v>1364</v>
      </c>
      <c r="E1" s="2" t="s">
        <v>1365</v>
      </c>
      <c r="F1" s="2" t="s">
        <v>1366</v>
      </c>
      <c r="G1" s="2" t="s">
        <v>1367</v>
      </c>
      <c r="H1" s="2" t="s">
        <v>1186</v>
      </c>
    </row>
    <row r="2" customFormat="false" ht="15" hidden="false" customHeight="true" outlineLevel="0" collapsed="false">
      <c r="A2" s="133" t="s">
        <v>1368</v>
      </c>
      <c r="B2" s="133" t="s">
        <v>1369</v>
      </c>
      <c r="C2" s="133" t="s">
        <v>1370</v>
      </c>
      <c r="D2" s="133" t="n">
        <v>2</v>
      </c>
      <c r="E2" s="134" t="n">
        <v>5</v>
      </c>
      <c r="F2" s="135" t="s">
        <v>1371</v>
      </c>
      <c r="G2" s="136" t="n">
        <v>-2</v>
      </c>
      <c r="H2" s="133" t="s">
        <v>1372</v>
      </c>
    </row>
    <row r="3" customFormat="false" ht="15" hidden="false" customHeight="true" outlineLevel="0" collapsed="false">
      <c r="A3" s="133" t="s">
        <v>1368</v>
      </c>
      <c r="B3" s="133" t="s">
        <v>1369</v>
      </c>
      <c r="C3" s="133" t="s">
        <v>1373</v>
      </c>
      <c r="D3" s="133" t="n">
        <v>2</v>
      </c>
      <c r="E3" s="134" t="n">
        <v>4</v>
      </c>
      <c r="F3" s="135" t="s">
        <v>1371</v>
      </c>
      <c r="G3" s="136" t="n">
        <v>-2</v>
      </c>
      <c r="H3" s="133" t="s">
        <v>1372</v>
      </c>
    </row>
    <row r="4" customFormat="false" ht="15" hidden="false" customHeight="true" outlineLevel="0" collapsed="false">
      <c r="A4" s="137" t="s">
        <v>1368</v>
      </c>
      <c r="B4" s="137" t="s">
        <v>1369</v>
      </c>
      <c r="C4" s="137" t="s">
        <v>1374</v>
      </c>
      <c r="D4" s="137" t="n">
        <v>2</v>
      </c>
      <c r="E4" s="138" t="n">
        <v>6</v>
      </c>
      <c r="F4" s="139" t="s">
        <v>1375</v>
      </c>
      <c r="G4" s="140" t="n">
        <v>10</v>
      </c>
      <c r="H4" s="137" t="s">
        <v>1376</v>
      </c>
    </row>
    <row r="5" customFormat="false" ht="15" hidden="false" customHeight="true" outlineLevel="0" collapsed="false">
      <c r="A5" s="133" t="s">
        <v>1368</v>
      </c>
      <c r="B5" s="133" t="s">
        <v>1369</v>
      </c>
      <c r="C5" s="133" t="s">
        <v>1377</v>
      </c>
      <c r="D5" s="133" t="n">
        <v>2</v>
      </c>
      <c r="E5" s="134" t="n">
        <v>4</v>
      </c>
      <c r="F5" s="135" t="s">
        <v>1371</v>
      </c>
      <c r="G5" s="136" t="n">
        <v>-2</v>
      </c>
      <c r="H5" s="133" t="s">
        <v>1378</v>
      </c>
    </row>
    <row r="6" customFormat="false" ht="15" hidden="false" customHeight="true" outlineLevel="0" collapsed="false">
      <c r="A6" s="137" t="s">
        <v>1368</v>
      </c>
      <c r="B6" s="137" t="s">
        <v>1369</v>
      </c>
      <c r="C6" s="137" t="s">
        <v>1379</v>
      </c>
      <c r="D6" s="137" t="n">
        <v>1</v>
      </c>
      <c r="E6" s="138" t="n">
        <v>10</v>
      </c>
      <c r="F6" s="139" t="s">
        <v>1375</v>
      </c>
      <c r="G6" s="140" t="n">
        <v>9</v>
      </c>
      <c r="H6" s="137" t="s">
        <v>1380</v>
      </c>
    </row>
    <row r="7" customFormat="false" ht="15" hidden="false" customHeight="true" outlineLevel="0" collapsed="false">
      <c r="A7" s="133" t="s">
        <v>1368</v>
      </c>
      <c r="B7" s="133" t="s">
        <v>1369</v>
      </c>
      <c r="C7" s="133" t="s">
        <v>1381</v>
      </c>
      <c r="D7" s="133" t="n">
        <v>1.5</v>
      </c>
      <c r="E7" s="134" t="n">
        <v>8</v>
      </c>
      <c r="F7" s="135" t="s">
        <v>1371</v>
      </c>
      <c r="G7" s="136" t="n">
        <v>-1.5</v>
      </c>
      <c r="H7" s="133" t="s">
        <v>1382</v>
      </c>
    </row>
    <row r="8" customFormat="false" ht="15" hidden="false" customHeight="true" outlineLevel="0" collapsed="false">
      <c r="A8" s="133" t="s">
        <v>1368</v>
      </c>
      <c r="B8" s="133" t="s">
        <v>1383</v>
      </c>
      <c r="C8" s="133" t="s">
        <v>1384</v>
      </c>
      <c r="D8" s="133" t="n">
        <v>2.5</v>
      </c>
      <c r="E8" s="134" t="n">
        <v>4</v>
      </c>
      <c r="F8" s="135" t="s">
        <v>1371</v>
      </c>
      <c r="G8" s="136" t="n">
        <v>-2.5</v>
      </c>
      <c r="H8" s="133" t="s">
        <v>1385</v>
      </c>
    </row>
    <row r="9" customFormat="false" ht="15" hidden="false" customHeight="true" outlineLevel="0" collapsed="false">
      <c r="A9" s="66" t="s">
        <v>1368</v>
      </c>
      <c r="B9" s="63" t="s">
        <v>1386</v>
      </c>
      <c r="C9" s="66" t="s">
        <v>1387</v>
      </c>
      <c r="D9" s="63" t="n">
        <f aca="false">SUM(D2:D8)</f>
        <v>13</v>
      </c>
      <c r="E9" s="66"/>
      <c r="F9" s="66"/>
      <c r="G9" s="141" t="n">
        <f aca="false">SUM(G2:G8)</f>
        <v>9</v>
      </c>
      <c r="H9" s="66" t="s">
        <v>1388</v>
      </c>
    </row>
    <row r="11" customFormat="false" ht="15" hidden="false" customHeight="true" outlineLevel="0" collapsed="false">
      <c r="A11" s="142" t="s">
        <v>1389</v>
      </c>
      <c r="B11" s="143" t="s">
        <v>1390</v>
      </c>
      <c r="C11" s="142"/>
      <c r="D11" s="142"/>
      <c r="E11" s="142"/>
      <c r="F11" s="142"/>
      <c r="G11" s="142"/>
      <c r="H11" s="142" t="s">
        <v>1391</v>
      </c>
    </row>
    <row r="13" customFormat="false" ht="15" hidden="false" customHeight="true" outlineLevel="0" collapsed="false">
      <c r="A13" s="137" t="s">
        <v>1162</v>
      </c>
      <c r="B13" s="137" t="s">
        <v>1392</v>
      </c>
      <c r="C13" s="137" t="s">
        <v>1393</v>
      </c>
      <c r="D13" s="137" t="n">
        <v>3</v>
      </c>
      <c r="E13" s="138" t="n">
        <v>2.06</v>
      </c>
      <c r="F13" s="139" t="s">
        <v>1375</v>
      </c>
      <c r="G13" s="140" t="n">
        <v>3.18</v>
      </c>
      <c r="H13" s="137" t="s">
        <v>1394</v>
      </c>
    </row>
    <row r="14" customFormat="false" ht="15" hidden="false" customHeight="true" outlineLevel="0" collapsed="false">
      <c r="A14" s="133" t="s">
        <v>1162</v>
      </c>
      <c r="B14" s="133" t="s">
        <v>1392</v>
      </c>
      <c r="C14" s="133" t="s">
        <v>1395</v>
      </c>
      <c r="D14" s="133" t="n">
        <v>1</v>
      </c>
      <c r="E14" s="134" t="n">
        <v>3.6</v>
      </c>
      <c r="F14" s="135" t="s">
        <v>1371</v>
      </c>
      <c r="G14" s="136" t="n">
        <v>-1</v>
      </c>
      <c r="H14" s="133" t="s">
        <v>1394</v>
      </c>
    </row>
    <row r="15" customFormat="false" ht="15" hidden="false" customHeight="true" outlineLevel="0" collapsed="false">
      <c r="A15" s="133" t="s">
        <v>1162</v>
      </c>
      <c r="B15" s="133" t="s">
        <v>1392</v>
      </c>
      <c r="C15" s="133" t="s">
        <v>1396</v>
      </c>
      <c r="D15" s="133" t="n">
        <v>3</v>
      </c>
      <c r="E15" s="134" t="n">
        <v>1.91</v>
      </c>
      <c r="F15" s="135" t="s">
        <v>1371</v>
      </c>
      <c r="G15" s="136" t="n">
        <v>-3</v>
      </c>
      <c r="H15" s="133" t="s">
        <v>1394</v>
      </c>
    </row>
    <row r="16" customFormat="false" ht="15" hidden="false" customHeight="true" outlineLevel="0" collapsed="false">
      <c r="A16" s="133" t="s">
        <v>1162</v>
      </c>
      <c r="B16" s="133" t="s">
        <v>1392</v>
      </c>
      <c r="C16" s="133" t="s">
        <v>1397</v>
      </c>
      <c r="D16" s="133" t="n">
        <v>3</v>
      </c>
      <c r="E16" s="134" t="n">
        <v>1.83</v>
      </c>
      <c r="F16" s="135" t="s">
        <v>1371</v>
      </c>
      <c r="G16" s="136" t="n">
        <v>-3</v>
      </c>
      <c r="H16" s="133" t="s">
        <v>1394</v>
      </c>
    </row>
    <row r="17" customFormat="false" ht="15" hidden="false" customHeight="true" outlineLevel="0" collapsed="false">
      <c r="A17" s="133" t="s">
        <v>1162</v>
      </c>
      <c r="B17" s="133" t="s">
        <v>1392</v>
      </c>
      <c r="C17" s="133" t="s">
        <v>1398</v>
      </c>
      <c r="D17" s="133" t="n">
        <v>1</v>
      </c>
      <c r="E17" s="134" t="n">
        <v>3.75</v>
      </c>
      <c r="F17" s="135" t="s">
        <v>1371</v>
      </c>
      <c r="G17" s="136" t="n">
        <v>-1</v>
      </c>
      <c r="H17" s="133" t="s">
        <v>1399</v>
      </c>
    </row>
    <row r="18" customFormat="false" ht="15" hidden="false" customHeight="true" outlineLevel="0" collapsed="false">
      <c r="A18" s="137" t="s">
        <v>1162</v>
      </c>
      <c r="B18" s="137" t="s">
        <v>1392</v>
      </c>
      <c r="C18" s="137" t="s">
        <v>1400</v>
      </c>
      <c r="D18" s="137" t="n">
        <v>3</v>
      </c>
      <c r="E18" s="138" t="n">
        <v>1.66</v>
      </c>
      <c r="F18" s="139" t="s">
        <v>1375</v>
      </c>
      <c r="G18" s="140" t="n">
        <v>1.98</v>
      </c>
      <c r="H18" s="137" t="s">
        <v>1399</v>
      </c>
    </row>
    <row r="19" customFormat="false" ht="15" hidden="false" customHeight="true" outlineLevel="0" collapsed="false">
      <c r="A19" s="66" t="s">
        <v>1162</v>
      </c>
      <c r="B19" s="63" t="s">
        <v>1386</v>
      </c>
      <c r="C19" s="66" t="s">
        <v>1401</v>
      </c>
      <c r="D19" s="63" t="n">
        <f aca="false">SUM(D13:D18)</f>
        <v>14</v>
      </c>
      <c r="E19" s="66"/>
      <c r="F19" s="66"/>
      <c r="G19" s="144" t="n">
        <f aca="false">SUM(G13:G18)</f>
        <v>-2.84</v>
      </c>
      <c r="H19" s="66" t="s">
        <v>1402</v>
      </c>
    </row>
    <row r="21" customFormat="false" ht="15" hidden="false" customHeight="true" outlineLevel="0" collapsed="false">
      <c r="A21" s="137" t="s">
        <v>1163</v>
      </c>
      <c r="B21" s="137" t="s">
        <v>1403</v>
      </c>
      <c r="C21" s="137" t="s">
        <v>1404</v>
      </c>
      <c r="D21" s="137" t="n">
        <v>3</v>
      </c>
      <c r="E21" s="138" t="n">
        <v>6.5</v>
      </c>
      <c r="F21" s="139" t="s">
        <v>1375</v>
      </c>
      <c r="G21" s="140" t="n">
        <v>16.5</v>
      </c>
      <c r="H21" s="137" t="s">
        <v>1405</v>
      </c>
    </row>
    <row r="22" customFormat="false" ht="15" hidden="false" customHeight="true" outlineLevel="0" collapsed="false">
      <c r="A22" s="137" t="s">
        <v>1163</v>
      </c>
      <c r="B22" s="137" t="s">
        <v>1406</v>
      </c>
      <c r="C22" s="137" t="s">
        <v>1404</v>
      </c>
      <c r="D22" s="137" t="n">
        <v>2</v>
      </c>
      <c r="E22" s="138" t="n">
        <v>7.25</v>
      </c>
      <c r="F22" s="139" t="s">
        <v>1375</v>
      </c>
      <c r="G22" s="140" t="n">
        <v>12.5</v>
      </c>
      <c r="H22" s="137" t="s">
        <v>1407</v>
      </c>
    </row>
    <row r="23" customFormat="false" ht="15" hidden="false" customHeight="true" outlineLevel="0" collapsed="false">
      <c r="A23" s="137" t="s">
        <v>1163</v>
      </c>
      <c r="B23" s="137" t="s">
        <v>1408</v>
      </c>
      <c r="C23" s="137" t="s">
        <v>1409</v>
      </c>
      <c r="D23" s="137" t="n">
        <v>2</v>
      </c>
      <c r="E23" s="138" t="n">
        <v>29</v>
      </c>
      <c r="F23" s="139" t="s">
        <v>1375</v>
      </c>
      <c r="G23" s="140" t="n">
        <v>56</v>
      </c>
      <c r="H23" s="137" t="s">
        <v>1410</v>
      </c>
    </row>
    <row r="24" customFormat="false" ht="15" hidden="false" customHeight="true" outlineLevel="0" collapsed="false">
      <c r="A24" s="137" t="s">
        <v>1163</v>
      </c>
      <c r="B24" s="137" t="s">
        <v>1411</v>
      </c>
      <c r="C24" s="137" t="s">
        <v>1412</v>
      </c>
      <c r="D24" s="137" t="n">
        <v>3</v>
      </c>
      <c r="E24" s="138" t="n">
        <v>4.5</v>
      </c>
      <c r="F24" s="139" t="s">
        <v>1375</v>
      </c>
      <c r="G24" s="140" t="n">
        <v>10.5</v>
      </c>
      <c r="H24" s="137" t="s">
        <v>1413</v>
      </c>
    </row>
    <row r="25" customFormat="false" ht="15" hidden="false" customHeight="true" outlineLevel="0" collapsed="false">
      <c r="A25" s="137" t="s">
        <v>1163</v>
      </c>
      <c r="B25" s="137" t="s">
        <v>1414</v>
      </c>
      <c r="C25" s="137" t="s">
        <v>1415</v>
      </c>
      <c r="D25" s="137" t="n">
        <v>3</v>
      </c>
      <c r="E25" s="138" t="n">
        <v>1.86</v>
      </c>
      <c r="F25" s="139" t="s">
        <v>1375</v>
      </c>
      <c r="G25" s="140" t="n">
        <v>2.58</v>
      </c>
      <c r="H25" s="137" t="s">
        <v>1416</v>
      </c>
    </row>
    <row r="26" customFormat="false" ht="15" hidden="false" customHeight="true" outlineLevel="0" collapsed="false">
      <c r="A26" s="137" t="s">
        <v>1163</v>
      </c>
      <c r="B26" s="137" t="s">
        <v>1414</v>
      </c>
      <c r="C26" s="137" t="s">
        <v>1417</v>
      </c>
      <c r="D26" s="137" t="n">
        <v>3</v>
      </c>
      <c r="E26" s="138" t="n">
        <v>1.9</v>
      </c>
      <c r="F26" s="139" t="s">
        <v>1375</v>
      </c>
      <c r="G26" s="140" t="n">
        <v>2.7</v>
      </c>
      <c r="H26" s="137" t="s">
        <v>1416</v>
      </c>
    </row>
    <row r="27" customFormat="false" ht="15" hidden="false" customHeight="true" outlineLevel="0" collapsed="false">
      <c r="A27" s="137" t="s">
        <v>1163</v>
      </c>
      <c r="B27" s="137" t="s">
        <v>1414</v>
      </c>
      <c r="C27" s="137" t="s">
        <v>1418</v>
      </c>
      <c r="D27" s="137" t="n">
        <v>3</v>
      </c>
      <c r="E27" s="138" t="n">
        <v>1.76</v>
      </c>
      <c r="F27" s="139" t="s">
        <v>1375</v>
      </c>
      <c r="G27" s="140" t="n">
        <v>2.28</v>
      </c>
      <c r="H27" s="137" t="s">
        <v>1416</v>
      </c>
    </row>
    <row r="28" customFormat="false" ht="15" hidden="false" customHeight="true" outlineLevel="0" collapsed="false">
      <c r="A28" s="137" t="s">
        <v>1163</v>
      </c>
      <c r="B28" s="137" t="s">
        <v>1414</v>
      </c>
      <c r="C28" s="137" t="s">
        <v>1419</v>
      </c>
      <c r="D28" s="137" t="n">
        <v>3</v>
      </c>
      <c r="E28" s="138" t="n">
        <v>1.86</v>
      </c>
      <c r="F28" s="139" t="s">
        <v>1375</v>
      </c>
      <c r="G28" s="140" t="n">
        <v>2.58</v>
      </c>
      <c r="H28" s="137" t="s">
        <v>1416</v>
      </c>
    </row>
    <row r="29" customFormat="false" ht="15" hidden="false" customHeight="true" outlineLevel="0" collapsed="false">
      <c r="A29" s="137" t="s">
        <v>1163</v>
      </c>
      <c r="B29" s="137" t="s">
        <v>1414</v>
      </c>
      <c r="C29" s="137" t="s">
        <v>1420</v>
      </c>
      <c r="D29" s="137" t="n">
        <v>2</v>
      </c>
      <c r="E29" s="138" t="n">
        <v>2</v>
      </c>
      <c r="F29" s="139" t="s">
        <v>1375</v>
      </c>
      <c r="G29" s="140" t="n">
        <v>2</v>
      </c>
      <c r="H29" s="137" t="s">
        <v>1416</v>
      </c>
    </row>
    <row r="30" customFormat="false" ht="15" hidden="false" customHeight="true" outlineLevel="0" collapsed="false">
      <c r="A30" s="133" t="s">
        <v>1163</v>
      </c>
      <c r="B30" s="133" t="s">
        <v>1414</v>
      </c>
      <c r="C30" s="133" t="s">
        <v>1421</v>
      </c>
      <c r="D30" s="133" t="n">
        <v>2</v>
      </c>
      <c r="E30" s="134" t="n">
        <v>1.66</v>
      </c>
      <c r="F30" s="135" t="s">
        <v>1371</v>
      </c>
      <c r="G30" s="136" t="n">
        <v>-2</v>
      </c>
      <c r="H30" s="133" t="s">
        <v>1422</v>
      </c>
    </row>
    <row r="31" customFormat="false" ht="15" hidden="false" customHeight="true" outlineLevel="0" collapsed="false">
      <c r="A31" s="133" t="s">
        <v>1163</v>
      </c>
      <c r="B31" s="133" t="s">
        <v>1423</v>
      </c>
      <c r="C31" s="133" t="s">
        <v>1424</v>
      </c>
      <c r="D31" s="133" t="n">
        <v>3</v>
      </c>
      <c r="E31" s="134" t="n">
        <v>15</v>
      </c>
      <c r="F31" s="135" t="s">
        <v>1371</v>
      </c>
      <c r="G31" s="136" t="n">
        <v>-3</v>
      </c>
      <c r="H31" s="133" t="s">
        <v>1425</v>
      </c>
    </row>
    <row r="32" customFormat="false" ht="15" hidden="false" customHeight="true" outlineLevel="0" collapsed="false">
      <c r="A32" s="133" t="s">
        <v>1163</v>
      </c>
      <c r="B32" s="133" t="s">
        <v>1426</v>
      </c>
      <c r="C32" s="133" t="s">
        <v>1427</v>
      </c>
      <c r="D32" s="133" t="n">
        <v>3</v>
      </c>
      <c r="E32" s="134" t="n">
        <v>4</v>
      </c>
      <c r="F32" s="135" t="s">
        <v>1371</v>
      </c>
      <c r="G32" s="136" t="n">
        <v>-3</v>
      </c>
      <c r="H32" s="133" t="s">
        <v>1428</v>
      </c>
    </row>
    <row r="33" customFormat="false" ht="15" hidden="false" customHeight="true" outlineLevel="0" collapsed="false">
      <c r="A33" s="133" t="s">
        <v>1163</v>
      </c>
      <c r="B33" s="133" t="s">
        <v>1411</v>
      </c>
      <c r="C33" s="133" t="s">
        <v>1429</v>
      </c>
      <c r="D33" s="133" t="n">
        <v>0.5</v>
      </c>
      <c r="E33" s="134" t="n">
        <v>401</v>
      </c>
      <c r="F33" s="135" t="s">
        <v>1371</v>
      </c>
      <c r="G33" s="136" t="n">
        <v>-0.5</v>
      </c>
      <c r="H33" s="133" t="s">
        <v>1430</v>
      </c>
    </row>
    <row r="34" customFormat="false" ht="15" hidden="false" customHeight="true" outlineLevel="0" collapsed="false">
      <c r="A34" s="133" t="s">
        <v>1163</v>
      </c>
      <c r="B34" s="133" t="s">
        <v>1403</v>
      </c>
      <c r="C34" s="133" t="s">
        <v>1431</v>
      </c>
      <c r="D34" s="133" t="n">
        <v>1</v>
      </c>
      <c r="E34" s="134" t="n">
        <v>81</v>
      </c>
      <c r="F34" s="135" t="s">
        <v>1371</v>
      </c>
      <c r="G34" s="136" t="n">
        <v>-1</v>
      </c>
      <c r="H34" s="133"/>
    </row>
    <row r="35" customFormat="false" ht="15" hidden="false" customHeight="true" outlineLevel="0" collapsed="false">
      <c r="A35" s="133" t="s">
        <v>1163</v>
      </c>
      <c r="B35" s="133" t="s">
        <v>1432</v>
      </c>
      <c r="C35" s="133" t="s">
        <v>1433</v>
      </c>
      <c r="D35" s="133" t="n">
        <v>3</v>
      </c>
      <c r="E35" s="134" t="n">
        <v>6.5</v>
      </c>
      <c r="F35" s="135" t="s">
        <v>1371</v>
      </c>
      <c r="G35" s="136" t="n">
        <v>-3</v>
      </c>
      <c r="H35" s="133" t="s">
        <v>1434</v>
      </c>
    </row>
    <row r="36" customFormat="false" ht="15" hidden="false" customHeight="true" outlineLevel="0" collapsed="false">
      <c r="A36" s="133" t="s">
        <v>1163</v>
      </c>
      <c r="B36" s="133" t="s">
        <v>1408</v>
      </c>
      <c r="C36" s="133" t="s">
        <v>1435</v>
      </c>
      <c r="D36" s="133" t="n">
        <v>1</v>
      </c>
      <c r="E36" s="134" t="n">
        <v>41</v>
      </c>
      <c r="F36" s="135" t="s">
        <v>1371</v>
      </c>
      <c r="G36" s="136" t="n">
        <v>-1</v>
      </c>
      <c r="H36" s="133"/>
    </row>
    <row r="37" customFormat="false" ht="15" hidden="false" customHeight="true" outlineLevel="0" collapsed="false">
      <c r="A37" s="133" t="s">
        <v>1163</v>
      </c>
      <c r="B37" s="133" t="s">
        <v>1436</v>
      </c>
      <c r="C37" s="133" t="s">
        <v>1437</v>
      </c>
      <c r="D37" s="133" t="n">
        <v>2</v>
      </c>
      <c r="E37" s="134" t="n">
        <v>26</v>
      </c>
      <c r="F37" s="135" t="s">
        <v>1371</v>
      </c>
      <c r="G37" s="136" t="n">
        <v>-2</v>
      </c>
      <c r="H37" s="133" t="s">
        <v>1438</v>
      </c>
    </row>
    <row r="38" customFormat="false" ht="15" hidden="false" customHeight="true" outlineLevel="0" collapsed="false">
      <c r="A38" s="133" t="s">
        <v>1163</v>
      </c>
      <c r="B38" s="133" t="s">
        <v>1406</v>
      </c>
      <c r="C38" s="133" t="s">
        <v>1439</v>
      </c>
      <c r="D38" s="133" t="n">
        <v>1</v>
      </c>
      <c r="E38" s="134" t="n">
        <v>18</v>
      </c>
      <c r="F38" s="135" t="s">
        <v>1371</v>
      </c>
      <c r="G38" s="136" t="n">
        <v>-1</v>
      </c>
      <c r="H38" s="133"/>
    </row>
    <row r="39" customFormat="false" ht="15" hidden="false" customHeight="true" outlineLevel="0" collapsed="false">
      <c r="A39" s="133" t="s">
        <v>1163</v>
      </c>
      <c r="B39" s="133" t="s">
        <v>1440</v>
      </c>
      <c r="C39" s="133" t="s">
        <v>1441</v>
      </c>
      <c r="D39" s="133" t="n">
        <v>2</v>
      </c>
      <c r="E39" s="134" t="n">
        <v>7</v>
      </c>
      <c r="F39" s="135" t="s">
        <v>1371</v>
      </c>
      <c r="G39" s="136" t="n">
        <v>-2</v>
      </c>
      <c r="H39" s="133" t="s">
        <v>1442</v>
      </c>
    </row>
    <row r="40" customFormat="false" ht="15" hidden="false" customHeight="true" outlineLevel="0" collapsed="false">
      <c r="A40" s="133" t="s">
        <v>1163</v>
      </c>
      <c r="B40" s="133" t="s">
        <v>1440</v>
      </c>
      <c r="C40" s="133" t="s">
        <v>1443</v>
      </c>
      <c r="D40" s="133" t="n">
        <v>1</v>
      </c>
      <c r="E40" s="134" t="n">
        <v>12</v>
      </c>
      <c r="F40" s="135" t="s">
        <v>1371</v>
      </c>
      <c r="G40" s="136" t="n">
        <v>-1</v>
      </c>
      <c r="H40" s="133"/>
    </row>
    <row r="41" customFormat="false" ht="15" hidden="false" customHeight="true" outlineLevel="0" collapsed="false">
      <c r="A41" s="133" t="s">
        <v>1163</v>
      </c>
      <c r="B41" s="133" t="s">
        <v>1440</v>
      </c>
      <c r="C41" s="133" t="s">
        <v>1444</v>
      </c>
      <c r="D41" s="133" t="n">
        <v>0.5</v>
      </c>
      <c r="E41" s="134" t="n">
        <v>150</v>
      </c>
      <c r="F41" s="135" t="s">
        <v>1371</v>
      </c>
      <c r="G41" s="136" t="n">
        <v>-0.5</v>
      </c>
      <c r="H41" s="133"/>
    </row>
    <row r="42" customFormat="false" ht="15" hidden="false" customHeight="true" outlineLevel="0" collapsed="false">
      <c r="A42" s="133" t="s">
        <v>1163</v>
      </c>
      <c r="B42" s="133" t="s">
        <v>1445</v>
      </c>
      <c r="C42" s="133" t="s">
        <v>1446</v>
      </c>
      <c r="D42" s="133" t="n">
        <v>1</v>
      </c>
      <c r="E42" s="134" t="n">
        <v>10</v>
      </c>
      <c r="F42" s="135" t="s">
        <v>1371</v>
      </c>
      <c r="G42" s="136" t="n">
        <v>-1</v>
      </c>
      <c r="H42" s="133" t="s">
        <v>1447</v>
      </c>
    </row>
    <row r="43" customFormat="false" ht="15" hidden="false" customHeight="true" outlineLevel="0" collapsed="false">
      <c r="A43" s="133" t="s">
        <v>1163</v>
      </c>
      <c r="B43" s="133" t="s">
        <v>1445</v>
      </c>
      <c r="C43" s="133" t="s">
        <v>1448</v>
      </c>
      <c r="D43" s="133" t="n">
        <v>1</v>
      </c>
      <c r="E43" s="134" t="n">
        <v>20</v>
      </c>
      <c r="F43" s="135" t="s">
        <v>1371</v>
      </c>
      <c r="G43" s="136" t="n">
        <v>-1</v>
      </c>
      <c r="H43" s="133"/>
    </row>
    <row r="44" customFormat="false" ht="15" hidden="false" customHeight="true" outlineLevel="0" collapsed="false">
      <c r="A44" s="133" t="s">
        <v>1163</v>
      </c>
      <c r="B44" s="133" t="s">
        <v>1449</v>
      </c>
      <c r="C44" s="133" t="s">
        <v>1448</v>
      </c>
      <c r="D44" s="133" t="n">
        <v>1</v>
      </c>
      <c r="E44" s="134" t="n">
        <v>30</v>
      </c>
      <c r="F44" s="135" t="s">
        <v>1371</v>
      </c>
      <c r="G44" s="136" t="n">
        <v>-1</v>
      </c>
      <c r="H44" s="133" t="s">
        <v>1450</v>
      </c>
    </row>
    <row r="45" customFormat="false" ht="15" hidden="false" customHeight="true" outlineLevel="0" collapsed="false">
      <c r="A45" s="66" t="s">
        <v>1163</v>
      </c>
      <c r="B45" s="63" t="s">
        <v>1386</v>
      </c>
      <c r="C45" s="66" t="s">
        <v>1451</v>
      </c>
      <c r="D45" s="63" t="n">
        <f aca="false">SUM(D21:D44)</f>
        <v>47</v>
      </c>
      <c r="E45" s="66"/>
      <c r="F45" s="66"/>
      <c r="G45" s="141" t="n">
        <f aca="false">SUM(G21:G44)</f>
        <v>84.64</v>
      </c>
      <c r="H45" s="66" t="s">
        <v>1452</v>
      </c>
    </row>
    <row r="47" customFormat="false" ht="15" hidden="false" customHeight="true" outlineLevel="0" collapsed="false">
      <c r="A47" s="133" t="s">
        <v>1164</v>
      </c>
      <c r="B47" s="133" t="s">
        <v>1436</v>
      </c>
      <c r="C47" s="133" t="s">
        <v>1453</v>
      </c>
      <c r="D47" s="133" t="n">
        <v>1</v>
      </c>
      <c r="E47" s="134" t="n">
        <v>19</v>
      </c>
      <c r="F47" s="135" t="s">
        <v>1371</v>
      </c>
      <c r="G47" s="136" t="n">
        <v>-1</v>
      </c>
      <c r="H47" s="133" t="s">
        <v>1454</v>
      </c>
    </row>
    <row r="48" customFormat="false" ht="15" hidden="false" customHeight="true" outlineLevel="0" collapsed="false">
      <c r="A48" s="133" t="s">
        <v>1164</v>
      </c>
      <c r="B48" s="133" t="s">
        <v>1455</v>
      </c>
      <c r="C48" s="133" t="s">
        <v>1456</v>
      </c>
      <c r="D48" s="133" t="n">
        <v>0.5</v>
      </c>
      <c r="E48" s="134" t="n">
        <v>126</v>
      </c>
      <c r="F48" s="135" t="s">
        <v>1371</v>
      </c>
      <c r="G48" s="136" t="n">
        <v>-0.5</v>
      </c>
      <c r="H48" s="133" t="s">
        <v>1457</v>
      </c>
    </row>
    <row r="49" customFormat="false" ht="15" hidden="false" customHeight="true" outlineLevel="0" collapsed="false">
      <c r="A49" s="133" t="s">
        <v>1164</v>
      </c>
      <c r="B49" s="133" t="s">
        <v>1455</v>
      </c>
      <c r="C49" s="133" t="s">
        <v>1441</v>
      </c>
      <c r="D49" s="133" t="n">
        <v>4</v>
      </c>
      <c r="E49" s="134" t="n">
        <v>1.57</v>
      </c>
      <c r="F49" s="135" t="s">
        <v>1371</v>
      </c>
      <c r="G49" s="136" t="n">
        <v>-4</v>
      </c>
      <c r="H49" s="133" t="s">
        <v>1458</v>
      </c>
    </row>
    <row r="50" customFormat="false" ht="15" hidden="false" customHeight="true" outlineLevel="0" collapsed="false">
      <c r="A50" s="133" t="s">
        <v>1164</v>
      </c>
      <c r="B50" s="133" t="s">
        <v>1459</v>
      </c>
      <c r="C50" s="133" t="s">
        <v>1460</v>
      </c>
      <c r="D50" s="133" t="n">
        <v>2</v>
      </c>
      <c r="E50" s="134" t="n">
        <v>34</v>
      </c>
      <c r="F50" s="135" t="s">
        <v>1371</v>
      </c>
      <c r="G50" s="136" t="n">
        <v>-2</v>
      </c>
      <c r="H50" s="133" t="s">
        <v>1461</v>
      </c>
    </row>
    <row r="51" customFormat="false" ht="15" hidden="false" customHeight="true" outlineLevel="0" collapsed="false">
      <c r="A51" s="133" t="s">
        <v>1164</v>
      </c>
      <c r="B51" s="133" t="s">
        <v>1459</v>
      </c>
      <c r="C51" s="133" t="s">
        <v>1462</v>
      </c>
      <c r="D51" s="133" t="n">
        <v>0.5</v>
      </c>
      <c r="E51" s="134" t="n">
        <v>101</v>
      </c>
      <c r="F51" s="135" t="s">
        <v>1371</v>
      </c>
      <c r="G51" s="136" t="n">
        <v>-0.5</v>
      </c>
      <c r="H51" s="133" t="s">
        <v>1463</v>
      </c>
    </row>
    <row r="52" customFormat="false" ht="15" hidden="false" customHeight="true" outlineLevel="0" collapsed="false">
      <c r="A52" s="133" t="s">
        <v>1164</v>
      </c>
      <c r="B52" s="133" t="s">
        <v>1464</v>
      </c>
      <c r="C52" s="133" t="s">
        <v>1441</v>
      </c>
      <c r="D52" s="133" t="n">
        <v>2</v>
      </c>
      <c r="E52" s="134" t="n">
        <v>15</v>
      </c>
      <c r="F52" s="135" t="s">
        <v>1371</v>
      </c>
      <c r="G52" s="136" t="n">
        <v>-2</v>
      </c>
      <c r="H52" s="133" t="s">
        <v>1465</v>
      </c>
    </row>
    <row r="53" customFormat="false" ht="15" hidden="false" customHeight="true" outlineLevel="0" collapsed="false">
      <c r="A53" s="133" t="s">
        <v>1164</v>
      </c>
      <c r="B53" s="133" t="s">
        <v>1466</v>
      </c>
      <c r="C53" s="133" t="s">
        <v>1467</v>
      </c>
      <c r="D53" s="133" t="n">
        <v>3</v>
      </c>
      <c r="E53" s="134" t="n">
        <v>1.83</v>
      </c>
      <c r="F53" s="135" t="s">
        <v>1371</v>
      </c>
      <c r="G53" s="136" t="n">
        <v>-3</v>
      </c>
      <c r="H53" s="133" t="s">
        <v>1468</v>
      </c>
    </row>
    <row r="54" customFormat="false" ht="15" hidden="false" customHeight="true" outlineLevel="0" collapsed="false">
      <c r="A54" s="133" t="s">
        <v>1164</v>
      </c>
      <c r="B54" s="133" t="s">
        <v>1469</v>
      </c>
      <c r="C54" s="133" t="s">
        <v>1467</v>
      </c>
      <c r="D54" s="133" t="n">
        <v>2</v>
      </c>
      <c r="E54" s="134" t="n">
        <v>3.3</v>
      </c>
      <c r="F54" s="135" t="s">
        <v>1371</v>
      </c>
      <c r="G54" s="136" t="n">
        <v>-2</v>
      </c>
      <c r="H54" s="133" t="s">
        <v>1468</v>
      </c>
    </row>
    <row r="55" customFormat="false" ht="15" hidden="false" customHeight="true" outlineLevel="0" collapsed="false">
      <c r="A55" s="133" t="s">
        <v>1164</v>
      </c>
      <c r="B55" s="133" t="s">
        <v>1470</v>
      </c>
      <c r="C55" s="133" t="s">
        <v>1467</v>
      </c>
      <c r="D55" s="133" t="n">
        <v>1</v>
      </c>
      <c r="E55" s="134" t="n">
        <v>1.83</v>
      </c>
      <c r="F55" s="135" t="s">
        <v>1371</v>
      </c>
      <c r="G55" s="136" t="n">
        <v>-1</v>
      </c>
      <c r="H55" s="133" t="s">
        <v>1468</v>
      </c>
    </row>
    <row r="56" customFormat="false" ht="15" hidden="false" customHeight="true" outlineLevel="0" collapsed="false">
      <c r="A56" s="137" t="s">
        <v>1164</v>
      </c>
      <c r="B56" s="137" t="s">
        <v>1471</v>
      </c>
      <c r="C56" s="137" t="s">
        <v>1472</v>
      </c>
      <c r="D56" s="137" t="n">
        <v>2</v>
      </c>
      <c r="E56" s="138" t="n">
        <v>6.5</v>
      </c>
      <c r="F56" s="139" t="s">
        <v>1375</v>
      </c>
      <c r="G56" s="140" t="n">
        <v>11</v>
      </c>
      <c r="H56" s="137" t="s">
        <v>1468</v>
      </c>
    </row>
    <row r="57" customFormat="false" ht="15" hidden="false" customHeight="true" outlineLevel="0" collapsed="false">
      <c r="A57" s="137" t="s">
        <v>1164</v>
      </c>
      <c r="B57" s="137" t="s">
        <v>1473</v>
      </c>
      <c r="C57" s="137" t="s">
        <v>1472</v>
      </c>
      <c r="D57" s="137" t="n">
        <v>1</v>
      </c>
      <c r="E57" s="138" t="n">
        <v>21</v>
      </c>
      <c r="F57" s="139" t="s">
        <v>1375</v>
      </c>
      <c r="G57" s="140" t="n">
        <v>20</v>
      </c>
      <c r="H57" s="137" t="s">
        <v>1468</v>
      </c>
    </row>
    <row r="58" customFormat="false" ht="15" hidden="false" customHeight="true" outlineLevel="0" collapsed="false">
      <c r="A58" s="137" t="s">
        <v>1164</v>
      </c>
      <c r="B58" s="137" t="s">
        <v>1474</v>
      </c>
      <c r="C58" s="137" t="s">
        <v>1475</v>
      </c>
      <c r="D58" s="137" t="n">
        <v>3</v>
      </c>
      <c r="E58" s="138" t="n">
        <v>1.86</v>
      </c>
      <c r="F58" s="139" t="s">
        <v>1375</v>
      </c>
      <c r="G58" s="140" t="n">
        <v>2.58</v>
      </c>
      <c r="H58" s="137" t="s">
        <v>1468</v>
      </c>
    </row>
    <row r="59" customFormat="false" ht="15" hidden="false" customHeight="true" outlineLevel="0" collapsed="false">
      <c r="A59" s="137" t="s">
        <v>1164</v>
      </c>
      <c r="B59" s="137" t="s">
        <v>1476</v>
      </c>
      <c r="C59" s="137" t="s">
        <v>1477</v>
      </c>
      <c r="D59" s="137" t="n">
        <v>3</v>
      </c>
      <c r="E59" s="138" t="n">
        <v>1.86</v>
      </c>
      <c r="F59" s="139" t="s">
        <v>1375</v>
      </c>
      <c r="G59" s="140" t="n">
        <v>2.58</v>
      </c>
      <c r="H59" s="137" t="s">
        <v>1468</v>
      </c>
    </row>
    <row r="60" customFormat="false" ht="15" hidden="false" customHeight="true" outlineLevel="0" collapsed="false">
      <c r="A60" s="133" t="s">
        <v>1164</v>
      </c>
      <c r="B60" s="133" t="s">
        <v>1476</v>
      </c>
      <c r="C60" s="133" t="s">
        <v>1478</v>
      </c>
      <c r="D60" s="133" t="n">
        <v>3</v>
      </c>
      <c r="E60" s="134" t="n">
        <v>1.9</v>
      </c>
      <c r="F60" s="135" t="s">
        <v>1371</v>
      </c>
      <c r="G60" s="136" t="n">
        <v>-3</v>
      </c>
      <c r="H60" s="133" t="s">
        <v>1468</v>
      </c>
    </row>
    <row r="61" customFormat="false" ht="15" hidden="false" customHeight="true" outlineLevel="0" collapsed="false">
      <c r="A61" s="137" t="s">
        <v>1164</v>
      </c>
      <c r="B61" s="137" t="s">
        <v>1479</v>
      </c>
      <c r="C61" s="137" t="s">
        <v>1480</v>
      </c>
      <c r="D61" s="137" t="n">
        <v>3</v>
      </c>
      <c r="E61" s="138" t="n">
        <v>1.9</v>
      </c>
      <c r="F61" s="139" t="s">
        <v>1375</v>
      </c>
      <c r="G61" s="140" t="n">
        <v>2.7</v>
      </c>
      <c r="H61" s="137" t="s">
        <v>1468</v>
      </c>
    </row>
    <row r="62" customFormat="false" ht="15" hidden="false" customHeight="true" outlineLevel="0" collapsed="false">
      <c r="A62" s="137" t="s">
        <v>1164</v>
      </c>
      <c r="B62" s="137" t="s">
        <v>1481</v>
      </c>
      <c r="C62" s="137" t="s">
        <v>1482</v>
      </c>
      <c r="D62" s="137" t="n">
        <v>3</v>
      </c>
      <c r="E62" s="138" t="n">
        <v>1.9</v>
      </c>
      <c r="F62" s="139" t="s">
        <v>1375</v>
      </c>
      <c r="G62" s="140" t="n">
        <v>2.7</v>
      </c>
      <c r="H62" s="137" t="s">
        <v>1468</v>
      </c>
    </row>
    <row r="63" customFormat="false" ht="15" hidden="false" customHeight="true" outlineLevel="0" collapsed="false">
      <c r="A63" s="137" t="s">
        <v>1164</v>
      </c>
      <c r="B63" s="137" t="s">
        <v>1483</v>
      </c>
      <c r="C63" s="137" t="s">
        <v>1484</v>
      </c>
      <c r="D63" s="137" t="n">
        <v>3</v>
      </c>
      <c r="E63" s="138" t="n">
        <v>2</v>
      </c>
      <c r="F63" s="139" t="s">
        <v>1375</v>
      </c>
      <c r="G63" s="140" t="n">
        <v>3</v>
      </c>
      <c r="H63" s="137" t="s">
        <v>1468</v>
      </c>
    </row>
    <row r="64" customFormat="false" ht="15" hidden="false" customHeight="true" outlineLevel="0" collapsed="false">
      <c r="A64" s="137" t="s">
        <v>1164</v>
      </c>
      <c r="B64" s="137" t="s">
        <v>1485</v>
      </c>
      <c r="C64" s="137" t="s">
        <v>1486</v>
      </c>
      <c r="D64" s="137" t="n">
        <v>3</v>
      </c>
      <c r="E64" s="138" t="n">
        <v>1.76</v>
      </c>
      <c r="F64" s="139" t="s">
        <v>1375</v>
      </c>
      <c r="G64" s="140" t="n">
        <v>2.28</v>
      </c>
      <c r="H64" s="137" t="s">
        <v>1468</v>
      </c>
    </row>
    <row r="65" customFormat="false" ht="15" hidden="false" customHeight="true" outlineLevel="0" collapsed="false">
      <c r="A65" s="137" t="s">
        <v>1164</v>
      </c>
      <c r="B65" s="137" t="s">
        <v>1487</v>
      </c>
      <c r="C65" s="137" t="s">
        <v>1488</v>
      </c>
      <c r="D65" s="137" t="n">
        <v>3</v>
      </c>
      <c r="E65" s="138" t="n">
        <v>1.95</v>
      </c>
      <c r="F65" s="139" t="s">
        <v>1375</v>
      </c>
      <c r="G65" s="140" t="n">
        <v>2.85</v>
      </c>
      <c r="H65" s="137" t="s">
        <v>1468</v>
      </c>
    </row>
    <row r="66" customFormat="false" ht="15" hidden="false" customHeight="true" outlineLevel="0" collapsed="false">
      <c r="A66" s="133" t="s">
        <v>1164</v>
      </c>
      <c r="B66" s="133" t="s">
        <v>1489</v>
      </c>
      <c r="C66" s="133" t="s">
        <v>1475</v>
      </c>
      <c r="D66" s="133" t="n">
        <v>1</v>
      </c>
      <c r="E66" s="134" t="n">
        <v>11</v>
      </c>
      <c r="F66" s="135" t="s">
        <v>1371</v>
      </c>
      <c r="G66" s="136" t="n">
        <v>-1</v>
      </c>
      <c r="H66" s="133" t="s">
        <v>1490</v>
      </c>
    </row>
    <row r="67" customFormat="false" ht="15" hidden="false" customHeight="true" outlineLevel="0" collapsed="false">
      <c r="A67" s="133" t="s">
        <v>1164</v>
      </c>
      <c r="B67" s="133" t="s">
        <v>1489</v>
      </c>
      <c r="C67" s="133" t="s">
        <v>1478</v>
      </c>
      <c r="D67" s="133" t="n">
        <v>1</v>
      </c>
      <c r="E67" s="134" t="n">
        <v>9.5</v>
      </c>
      <c r="F67" s="135" t="s">
        <v>1371</v>
      </c>
      <c r="G67" s="136" t="n">
        <v>-1</v>
      </c>
      <c r="H67" s="133" t="s">
        <v>1490</v>
      </c>
    </row>
    <row r="68" customFormat="false" ht="15" hidden="false" customHeight="true" outlineLevel="0" collapsed="false">
      <c r="A68" s="137" t="s">
        <v>1164</v>
      </c>
      <c r="B68" s="137" t="s">
        <v>1489</v>
      </c>
      <c r="C68" s="137" t="s">
        <v>1477</v>
      </c>
      <c r="D68" s="137" t="n">
        <v>1</v>
      </c>
      <c r="E68" s="138" t="n">
        <v>7.5</v>
      </c>
      <c r="F68" s="139" t="s">
        <v>1375</v>
      </c>
      <c r="G68" s="140" t="n">
        <v>6.5</v>
      </c>
      <c r="H68" s="137" t="s">
        <v>1491</v>
      </c>
    </row>
    <row r="69" customFormat="false" ht="15" hidden="false" customHeight="true" outlineLevel="0" collapsed="false">
      <c r="A69" s="133" t="s">
        <v>1164</v>
      </c>
      <c r="B69" s="133" t="s">
        <v>1489</v>
      </c>
      <c r="C69" s="133" t="s">
        <v>1472</v>
      </c>
      <c r="D69" s="133" t="n">
        <v>1</v>
      </c>
      <c r="E69" s="134" t="n">
        <v>76</v>
      </c>
      <c r="F69" s="135" t="s">
        <v>1371</v>
      </c>
      <c r="G69" s="136" t="n">
        <v>-1</v>
      </c>
      <c r="H69" s="133" t="s">
        <v>1492</v>
      </c>
    </row>
    <row r="70" customFormat="false" ht="15" hidden="false" customHeight="true" outlineLevel="0" collapsed="false">
      <c r="A70" s="133" t="s">
        <v>1164</v>
      </c>
      <c r="B70" s="133" t="s">
        <v>1493</v>
      </c>
      <c r="C70" s="133" t="s">
        <v>1494</v>
      </c>
      <c r="D70" s="133" t="n">
        <v>0.5</v>
      </c>
      <c r="E70" s="133"/>
      <c r="F70" s="135" t="s">
        <v>1371</v>
      </c>
      <c r="G70" s="136" t="n">
        <v>-0.5</v>
      </c>
      <c r="H70" s="133" t="s">
        <v>1468</v>
      </c>
    </row>
    <row r="71" customFormat="false" ht="15" hidden="false" customHeight="true" outlineLevel="0" collapsed="false">
      <c r="A71" s="133" t="s">
        <v>1164</v>
      </c>
      <c r="B71" s="133" t="s">
        <v>1495</v>
      </c>
      <c r="C71" s="133" t="s">
        <v>1496</v>
      </c>
      <c r="D71" s="133" t="n">
        <v>3</v>
      </c>
      <c r="E71" s="134" t="n">
        <v>17</v>
      </c>
      <c r="F71" s="135" t="s">
        <v>1371</v>
      </c>
      <c r="G71" s="136" t="n">
        <v>-3</v>
      </c>
      <c r="H71" s="133" t="s">
        <v>1497</v>
      </c>
    </row>
    <row r="72" customFormat="false" ht="15" hidden="false" customHeight="true" outlineLevel="0" collapsed="false">
      <c r="A72" s="133" t="s">
        <v>1164</v>
      </c>
      <c r="B72" s="133" t="s">
        <v>1495</v>
      </c>
      <c r="C72" s="133" t="s">
        <v>1448</v>
      </c>
      <c r="D72" s="133" t="n">
        <v>0.5</v>
      </c>
      <c r="E72" s="134" t="n">
        <v>31</v>
      </c>
      <c r="F72" s="135" t="s">
        <v>1371</v>
      </c>
      <c r="G72" s="136" t="n">
        <v>-0.5</v>
      </c>
      <c r="H72" s="133" t="s">
        <v>1461</v>
      </c>
    </row>
    <row r="73" customFormat="false" ht="15" hidden="false" customHeight="true" outlineLevel="0" collapsed="false">
      <c r="A73" s="137" t="s">
        <v>1164</v>
      </c>
      <c r="B73" s="137" t="s">
        <v>1498</v>
      </c>
      <c r="C73" s="137" t="s">
        <v>1499</v>
      </c>
      <c r="D73" s="137" t="n">
        <v>3</v>
      </c>
      <c r="E73" s="138" t="n">
        <v>8.5</v>
      </c>
      <c r="F73" s="139" t="s">
        <v>1375</v>
      </c>
      <c r="G73" s="140" t="n">
        <v>22.5</v>
      </c>
      <c r="H73" s="137" t="s">
        <v>1500</v>
      </c>
    </row>
    <row r="74" customFormat="false" ht="15" hidden="false" customHeight="true" outlineLevel="0" collapsed="false">
      <c r="A74" s="133" t="s">
        <v>1164</v>
      </c>
      <c r="B74" s="133" t="s">
        <v>1498</v>
      </c>
      <c r="C74" s="133" t="s">
        <v>1501</v>
      </c>
      <c r="D74" s="133" t="n">
        <v>1</v>
      </c>
      <c r="E74" s="134" t="n">
        <v>21</v>
      </c>
      <c r="F74" s="135" t="s">
        <v>1371</v>
      </c>
      <c r="G74" s="136" t="n">
        <v>-1</v>
      </c>
      <c r="H74" s="133" t="s">
        <v>1454</v>
      </c>
    </row>
    <row r="75" customFormat="false" ht="15" hidden="false" customHeight="true" outlineLevel="0" collapsed="false">
      <c r="A75" s="133" t="s">
        <v>1164</v>
      </c>
      <c r="B75" s="133" t="s">
        <v>1498</v>
      </c>
      <c r="C75" s="133" t="s">
        <v>1448</v>
      </c>
      <c r="D75" s="133" t="n">
        <v>0.5</v>
      </c>
      <c r="E75" s="134" t="n">
        <v>251</v>
      </c>
      <c r="F75" s="135" t="s">
        <v>1371</v>
      </c>
      <c r="G75" s="136" t="n">
        <v>-0.5</v>
      </c>
      <c r="H75" s="133" t="s">
        <v>1502</v>
      </c>
    </row>
    <row r="76" customFormat="false" ht="15" hidden="false" customHeight="true" outlineLevel="0" collapsed="false">
      <c r="A76" s="133" t="s">
        <v>1164</v>
      </c>
      <c r="B76" s="133" t="s">
        <v>1503</v>
      </c>
      <c r="C76" s="133" t="s">
        <v>1443</v>
      </c>
      <c r="D76" s="133" t="n">
        <v>1</v>
      </c>
      <c r="E76" s="134" t="n">
        <v>51</v>
      </c>
      <c r="F76" s="135" t="s">
        <v>1371</v>
      </c>
      <c r="G76" s="136" t="n">
        <v>-1</v>
      </c>
      <c r="H76" s="133" t="s">
        <v>1504</v>
      </c>
    </row>
    <row r="77" customFormat="false" ht="15" hidden="false" customHeight="true" outlineLevel="0" collapsed="false">
      <c r="A77" s="133" t="s">
        <v>1164</v>
      </c>
      <c r="B77" s="133" t="s">
        <v>1503</v>
      </c>
      <c r="C77" s="133" t="s">
        <v>1456</v>
      </c>
      <c r="D77" s="133" t="n">
        <v>0.5</v>
      </c>
      <c r="E77" s="134" t="n">
        <v>81</v>
      </c>
      <c r="F77" s="135" t="s">
        <v>1371</v>
      </c>
      <c r="G77" s="136" t="n">
        <v>-0.5</v>
      </c>
      <c r="H77" s="133" t="s">
        <v>1492</v>
      </c>
    </row>
    <row r="78" customFormat="false" ht="15" hidden="false" customHeight="true" outlineLevel="0" collapsed="false">
      <c r="A78" s="133" t="s">
        <v>1164</v>
      </c>
      <c r="B78" s="133" t="s">
        <v>1505</v>
      </c>
      <c r="C78" s="133" t="s">
        <v>1506</v>
      </c>
      <c r="D78" s="133" t="n">
        <v>1</v>
      </c>
      <c r="E78" s="134" t="n">
        <v>76</v>
      </c>
      <c r="F78" s="135" t="s">
        <v>1371</v>
      </c>
      <c r="G78" s="136" t="n">
        <v>-1</v>
      </c>
      <c r="H78" s="133" t="s">
        <v>1507</v>
      </c>
    </row>
    <row r="79" customFormat="false" ht="15" hidden="false" customHeight="true" outlineLevel="0" collapsed="false">
      <c r="A79" s="133" t="s">
        <v>1164</v>
      </c>
      <c r="B79" s="133" t="s">
        <v>1505</v>
      </c>
      <c r="C79" s="133" t="s">
        <v>1508</v>
      </c>
      <c r="D79" s="133" t="n">
        <v>1</v>
      </c>
      <c r="E79" s="134" t="n">
        <v>3.3</v>
      </c>
      <c r="F79" s="135" t="s">
        <v>1371</v>
      </c>
      <c r="G79" s="136" t="n">
        <v>-1</v>
      </c>
      <c r="H79" s="133" t="s">
        <v>1509</v>
      </c>
    </row>
    <row r="80" customFormat="false" ht="15" hidden="false" customHeight="true" outlineLevel="0" collapsed="false">
      <c r="A80" s="133" t="s">
        <v>1164</v>
      </c>
      <c r="B80" s="133" t="s">
        <v>1510</v>
      </c>
      <c r="C80" s="133" t="s">
        <v>1511</v>
      </c>
      <c r="D80" s="133" t="n">
        <v>2</v>
      </c>
      <c r="E80" s="134" t="n">
        <v>2.2</v>
      </c>
      <c r="F80" s="135" t="s">
        <v>1371</v>
      </c>
      <c r="G80" s="136" t="n">
        <v>-2</v>
      </c>
      <c r="H80" s="133" t="s">
        <v>1512</v>
      </c>
    </row>
    <row r="81" customFormat="false" ht="15" hidden="false" customHeight="true" outlineLevel="0" collapsed="false">
      <c r="A81" s="133" t="s">
        <v>1164</v>
      </c>
      <c r="B81" s="133" t="s">
        <v>1513</v>
      </c>
      <c r="C81" s="133" t="s">
        <v>1514</v>
      </c>
      <c r="D81" s="133" t="n">
        <v>5</v>
      </c>
      <c r="E81" s="134" t="n">
        <v>1.52</v>
      </c>
      <c r="F81" s="135" t="s">
        <v>1371</v>
      </c>
      <c r="G81" s="136" t="n">
        <v>-5</v>
      </c>
      <c r="H81" s="133" t="s">
        <v>1515</v>
      </c>
    </row>
    <row r="82" customFormat="false" ht="15" hidden="false" customHeight="true" outlineLevel="0" collapsed="false">
      <c r="A82" s="133" t="s">
        <v>1164</v>
      </c>
      <c r="B82" s="133" t="s">
        <v>1516</v>
      </c>
      <c r="C82" s="133" t="s">
        <v>1517</v>
      </c>
      <c r="D82" s="133" t="n">
        <v>3</v>
      </c>
      <c r="E82" s="134" t="n">
        <v>3.3</v>
      </c>
      <c r="F82" s="135" t="s">
        <v>1371</v>
      </c>
      <c r="G82" s="136" t="n">
        <v>-3</v>
      </c>
      <c r="H82" s="133" t="s">
        <v>1518</v>
      </c>
    </row>
    <row r="83" customFormat="false" ht="15" hidden="false" customHeight="true" outlineLevel="0" collapsed="false">
      <c r="A83" s="66" t="s">
        <v>1164</v>
      </c>
      <c r="B83" s="63" t="s">
        <v>1386</v>
      </c>
      <c r="C83" s="66" t="s">
        <v>1519</v>
      </c>
      <c r="D83" s="63" t="n">
        <f aca="false">SUM(D47:D82)</f>
        <v>69</v>
      </c>
      <c r="E83" s="66"/>
      <c r="F83" s="66"/>
      <c r="G83" s="141" t="n">
        <f aca="false">SUM(G47:G82)</f>
        <v>37.69</v>
      </c>
      <c r="H83" s="66" t="s">
        <v>1520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2026-07-06T06:15:40Z</dcterms:created>
  <dc:creator>openpyxl</dc:creator>
  <dc:description/>
  <dc:language>en-US</dc:language>
  <cp:lastModifiedBy/>
  <dcterms:modified xsi:type="dcterms:W3CDTF">2026-07-06T08:11:11Z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